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str\OneDrive\Práce\Cenové nabídky\2024\Khol\Oprava strechy ZS Ceska Lipa\Moje\"/>
    </mc:Choice>
  </mc:AlternateContent>
  <bookViews>
    <workbookView xWindow="0" yWindow="0" windowWidth="0" windowHeight="0"/>
  </bookViews>
  <sheets>
    <sheet name="Rekapitulace stavby" sheetId="1" r:id="rId1"/>
    <sheet name="20210060130 - Oprava stře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'20210060130 - Oprava stře...'!$C$134:$K$503</definedName>
    <definedName name="_xlnm.Print_Area" localSheetId="1">'20210060130 - Oprava stře...'!$C$4:$J$76,'20210060130 - Oprava stře...'!$C$82:$J$116,'20210060130 - Oprava stře...'!$C$122:$K$503</definedName>
    <definedName name="_xlnm.Print_Titles" localSheetId="1">'20210060130 - Oprava stře...'!$134:$134</definedName>
    <definedName name="_xlnm.Print_Area" localSheetId="2">'Seznam figur'!$C$4:$G$153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03"/>
  <c r="BH503"/>
  <c r="BG503"/>
  <c r="BF503"/>
  <c r="T503"/>
  <c r="T502"/>
  <c r="R503"/>
  <c r="R502"/>
  <c r="P503"/>
  <c r="P502"/>
  <c r="BI501"/>
  <c r="BH501"/>
  <c r="BG501"/>
  <c r="BF501"/>
  <c r="T501"/>
  <c r="T500"/>
  <c r="R501"/>
  <c r="R500"/>
  <c r="P501"/>
  <c r="P500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4"/>
  <c r="BH494"/>
  <c r="BG494"/>
  <c r="BF494"/>
  <c r="T494"/>
  <c r="T493"/>
  <c r="R494"/>
  <c r="R493"/>
  <c r="P494"/>
  <c r="P493"/>
  <c r="BI491"/>
  <c r="BH491"/>
  <c r="BG491"/>
  <c r="BF491"/>
  <c r="T491"/>
  <c r="R491"/>
  <c r="P491"/>
  <c r="BI489"/>
  <c r="BH489"/>
  <c r="BG489"/>
  <c r="BF489"/>
  <c r="T489"/>
  <c r="R489"/>
  <c r="P48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2"/>
  <c r="BH442"/>
  <c r="BG442"/>
  <c r="BF442"/>
  <c r="T442"/>
  <c r="R442"/>
  <c r="P442"/>
  <c r="BI439"/>
  <c r="BH439"/>
  <c r="BG439"/>
  <c r="BF439"/>
  <c r="T439"/>
  <c r="R439"/>
  <c r="P439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8"/>
  <c r="BH428"/>
  <c r="BG428"/>
  <c r="BF428"/>
  <c r="T428"/>
  <c r="R428"/>
  <c r="P428"/>
  <c r="BI425"/>
  <c r="BH425"/>
  <c r="BG425"/>
  <c r="BF425"/>
  <c r="T425"/>
  <c r="R425"/>
  <c r="P425"/>
  <c r="BI418"/>
  <c r="BH418"/>
  <c r="BG418"/>
  <c r="BF418"/>
  <c r="T418"/>
  <c r="R418"/>
  <c r="P418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19"/>
  <c r="BH319"/>
  <c r="BG319"/>
  <c r="BF319"/>
  <c r="T319"/>
  <c r="R319"/>
  <c r="P319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T258"/>
  <c r="R259"/>
  <c r="R258"/>
  <c r="P259"/>
  <c r="P258"/>
  <c r="BI256"/>
  <c r="BH256"/>
  <c r="BG256"/>
  <c r="BF256"/>
  <c r="T256"/>
  <c r="T255"/>
  <c r="R256"/>
  <c r="R255"/>
  <c r="P256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0"/>
  <c r="BH190"/>
  <c r="BG190"/>
  <c r="BF190"/>
  <c r="T190"/>
  <c r="R190"/>
  <c r="P190"/>
  <c r="BI188"/>
  <c r="BH188"/>
  <c r="BG188"/>
  <c r="BF188"/>
  <c r="T188"/>
  <c r="R188"/>
  <c r="P188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38"/>
  <c r="BH138"/>
  <c r="BG138"/>
  <c r="BF138"/>
  <c r="T138"/>
  <c r="R138"/>
  <c r="P138"/>
  <c r="J132"/>
  <c r="J131"/>
  <c r="F131"/>
  <c r="F129"/>
  <c r="E127"/>
  <c r="J92"/>
  <c r="J91"/>
  <c r="F91"/>
  <c r="F89"/>
  <c r="E87"/>
  <c r="J18"/>
  <c r="E18"/>
  <c r="F132"/>
  <c r="J17"/>
  <c r="J12"/>
  <c r="J129"/>
  <c r="E7"/>
  <c r="E125"/>
  <c i="1" r="L90"/>
  <c r="AM90"/>
  <c r="AM89"/>
  <c r="L89"/>
  <c r="AM87"/>
  <c r="L87"/>
  <c r="L85"/>
  <c r="L84"/>
  <c i="2" r="BK465"/>
  <c r="BK436"/>
  <c r="J373"/>
  <c r="J355"/>
  <c r="BK324"/>
  <c r="J303"/>
  <c r="BK271"/>
  <c r="J498"/>
  <c r="J494"/>
  <c r="BK463"/>
  <c r="J447"/>
  <c r="BK439"/>
  <c r="J428"/>
  <c r="BK412"/>
  <c r="BK403"/>
  <c r="J394"/>
  <c r="BK382"/>
  <c r="BK373"/>
  <c r="J360"/>
  <c r="J346"/>
  <c r="BK334"/>
  <c r="J319"/>
  <c r="BK304"/>
  <c r="BK298"/>
  <c r="J287"/>
  <c r="BK281"/>
  <c r="BK267"/>
  <c r="J253"/>
  <c r="J245"/>
  <c r="J238"/>
  <c r="BK230"/>
  <c r="J221"/>
  <c r="J212"/>
  <c r="J206"/>
  <c r="J190"/>
  <c r="BK180"/>
  <c r="BK161"/>
  <c r="BK151"/>
  <c r="J503"/>
  <c r="BK496"/>
  <c r="BK489"/>
  <c r="BK447"/>
  <c r="J489"/>
  <c r="J458"/>
  <c r="J442"/>
  <c r="J434"/>
  <c r="BK425"/>
  <c r="J403"/>
  <c r="BK394"/>
  <c r="BK385"/>
  <c r="BK376"/>
  <c r="BK366"/>
  <c r="BK355"/>
  <c r="BK346"/>
  <c r="BK329"/>
  <c r="J316"/>
  <c r="J304"/>
  <c r="BK300"/>
  <c r="BK294"/>
  <c r="BK287"/>
  <c r="BK275"/>
  <c r="BK259"/>
  <c r="J251"/>
  <c r="J243"/>
  <c r="J234"/>
  <c r="BK223"/>
  <c r="BK212"/>
  <c r="BK208"/>
  <c r="BK200"/>
  <c r="J188"/>
  <c r="BK163"/>
  <c r="J151"/>
  <c r="BK138"/>
  <c r="J452"/>
  <c r="J432"/>
  <c r="J363"/>
  <c r="J334"/>
  <c r="BK319"/>
  <c r="J302"/>
  <c r="J281"/>
  <c r="BK503"/>
  <c r="BK497"/>
  <c r="J496"/>
  <c r="J467"/>
  <c r="BK458"/>
  <c r="BK445"/>
  <c r="BK442"/>
  <c r="BK432"/>
  <c r="J425"/>
  <c r="J409"/>
  <c r="J400"/>
  <c r="J391"/>
  <c r="J385"/>
  <c r="J376"/>
  <c r="BK368"/>
  <c r="BK352"/>
  <c r="J343"/>
  <c r="J337"/>
  <c r="BK331"/>
  <c r="BK316"/>
  <c r="J306"/>
  <c r="BK301"/>
  <c r="J297"/>
  <c r="J294"/>
  <c r="J289"/>
  <c r="BK283"/>
  <c r="J275"/>
  <c r="J263"/>
  <c r="BK251"/>
  <c r="BK243"/>
  <c r="BK236"/>
  <c r="J232"/>
  <c r="J223"/>
  <c r="J214"/>
  <c r="BK209"/>
  <c r="BK207"/>
  <c r="J200"/>
  <c r="BK182"/>
  <c r="BK178"/>
  <c r="J163"/>
  <c r="J156"/>
  <c r="BK146"/>
  <c r="J138"/>
  <c r="BK498"/>
  <c r="J491"/>
  <c r="BK452"/>
  <c r="BK443"/>
  <c r="BK467"/>
  <c r="J449"/>
  <c r="J438"/>
  <c r="BK428"/>
  <c r="J412"/>
  <c r="J406"/>
  <c r="J397"/>
  <c r="J388"/>
  <c r="J382"/>
  <c r="J370"/>
  <c r="J368"/>
  <c r="BK360"/>
  <c r="J349"/>
  <c r="BK343"/>
  <c r="J331"/>
  <c r="J324"/>
  <c r="BK308"/>
  <c r="BK302"/>
  <c r="J298"/>
  <c r="J290"/>
  <c r="J285"/>
  <c r="BK279"/>
  <c r="BK263"/>
  <c r="BK253"/>
  <c r="BK245"/>
  <c r="BK238"/>
  <c r="BK232"/>
  <c r="J228"/>
  <c r="BK219"/>
  <c r="BK211"/>
  <c r="J207"/>
  <c r="J203"/>
  <c r="J182"/>
  <c r="J178"/>
  <c r="J161"/>
  <c r="J154"/>
  <c r="J146"/>
  <c r="J463"/>
  <c r="BK434"/>
  <c r="BK370"/>
  <c r="BK337"/>
  <c r="J329"/>
  <c r="J308"/>
  <c r="J295"/>
  <c r="J259"/>
  <c r="J501"/>
  <c r="J497"/>
  <c r="BK491"/>
  <c r="J465"/>
  <c r="BK455"/>
  <c r="J443"/>
  <c r="BK438"/>
  <c r="BK429"/>
  <c r="BK418"/>
  <c r="BK406"/>
  <c r="BK397"/>
  <c r="BK388"/>
  <c r="BK379"/>
  <c r="BK369"/>
  <c r="J366"/>
  <c r="BK349"/>
  <c r="BK340"/>
  <c r="J327"/>
  <c r="J311"/>
  <c r="BK303"/>
  <c r="J300"/>
  <c r="BK295"/>
  <c r="BK290"/>
  <c r="BK285"/>
  <c r="J279"/>
  <c r="J271"/>
  <c r="J256"/>
  <c r="J248"/>
  <c r="J241"/>
  <c r="BK234"/>
  <c r="BK228"/>
  <c r="J219"/>
  <c r="J211"/>
  <c r="J208"/>
  <c r="BK203"/>
  <c r="BK188"/>
  <c r="BK167"/>
  <c r="BK156"/>
  <c r="J148"/>
  <c r="J144"/>
  <c r="BK501"/>
  <c r="BK494"/>
  <c r="BK461"/>
  <c r="BK449"/>
  <c r="J439"/>
  <c r="J461"/>
  <c r="J455"/>
  <c r="J445"/>
  <c r="J436"/>
  <c r="J429"/>
  <c r="J418"/>
  <c r="BK409"/>
  <c r="BK400"/>
  <c r="BK391"/>
  <c r="J379"/>
  <c r="J369"/>
  <c r="BK363"/>
  <c r="J352"/>
  <c r="J340"/>
  <c r="BK327"/>
  <c r="BK311"/>
  <c r="BK306"/>
  <c r="J301"/>
  <c r="BK297"/>
  <c r="BK289"/>
  <c r="J283"/>
  <c r="J267"/>
  <c r="BK256"/>
  <c r="BK248"/>
  <c r="BK241"/>
  <c r="J236"/>
  <c r="J230"/>
  <c r="BK221"/>
  <c r="BK214"/>
  <c r="J209"/>
  <c r="BK206"/>
  <c r="BK190"/>
  <c r="J180"/>
  <c r="J167"/>
  <c r="BK154"/>
  <c r="BK148"/>
  <c r="BK144"/>
  <c i="1" r="AS94"/>
  <c i="2" l="1" r="R137"/>
  <c r="R136"/>
  <c r="R150"/>
  <c r="R205"/>
  <c r="P137"/>
  <c r="T150"/>
  <c r="P205"/>
  <c r="T205"/>
  <c r="R213"/>
  <c r="BK262"/>
  <c r="J262"/>
  <c r="J105"/>
  <c r="T262"/>
  <c r="T257"/>
  <c r="BK330"/>
  <c r="J330"/>
  <c r="J107"/>
  <c r="P330"/>
  <c r="BK435"/>
  <c r="J435"/>
  <c r="J108"/>
  <c r="R435"/>
  <c r="P464"/>
  <c r="BK150"/>
  <c r="J150"/>
  <c r="J99"/>
  <c r="BK205"/>
  <c r="J205"/>
  <c r="J100"/>
  <c r="P213"/>
  <c r="R262"/>
  <c r="R257"/>
  <c r="T330"/>
  <c r="BK464"/>
  <c r="J464"/>
  <c r="J109"/>
  <c r="R464"/>
  <c r="BK488"/>
  <c r="J488"/>
  <c r="J111"/>
  <c r="R488"/>
  <c r="BK495"/>
  <c r="J495"/>
  <c r="J113"/>
  <c r="T495"/>
  <c r="BK137"/>
  <c r="T137"/>
  <c r="P150"/>
  <c r="BK213"/>
  <c r="J213"/>
  <c r="J101"/>
  <c r="T213"/>
  <c r="P262"/>
  <c r="P257"/>
  <c r="BK305"/>
  <c r="J305"/>
  <c r="J106"/>
  <c r="P305"/>
  <c r="R305"/>
  <c r="T305"/>
  <c r="R330"/>
  <c r="P435"/>
  <c r="T435"/>
  <c r="T464"/>
  <c r="P488"/>
  <c r="T488"/>
  <c r="T487"/>
  <c r="P495"/>
  <c r="R495"/>
  <c r="BK255"/>
  <c r="J255"/>
  <c r="J102"/>
  <c r="BK493"/>
  <c r="J493"/>
  <c r="J112"/>
  <c r="BK500"/>
  <c r="J500"/>
  <c r="J114"/>
  <c r="BK502"/>
  <c r="J502"/>
  <c r="J115"/>
  <c r="BK258"/>
  <c r="J258"/>
  <c r="J104"/>
  <c r="J89"/>
  <c r="BE138"/>
  <c r="BE151"/>
  <c r="BE156"/>
  <c r="BE161"/>
  <c r="BE178"/>
  <c r="BE188"/>
  <c r="BE200"/>
  <c r="BE206"/>
  <c r="BE214"/>
  <c r="BE219"/>
  <c r="BE221"/>
  <c r="BE230"/>
  <c r="BE236"/>
  <c r="BE238"/>
  <c r="BE243"/>
  <c r="BE245"/>
  <c r="BE248"/>
  <c r="BE251"/>
  <c r="BE253"/>
  <c r="BE256"/>
  <c r="BE259"/>
  <c r="BE263"/>
  <c r="BE271"/>
  <c r="BE281"/>
  <c r="BE283"/>
  <c r="BE285"/>
  <c r="BE290"/>
  <c r="BE297"/>
  <c r="BE298"/>
  <c r="BE300"/>
  <c r="BE301"/>
  <c r="BE303"/>
  <c r="BE319"/>
  <c r="BE324"/>
  <c r="BE329"/>
  <c r="BE337"/>
  <c r="BE340"/>
  <c r="BE343"/>
  <c r="BE346"/>
  <c r="BE349"/>
  <c r="BE352"/>
  <c r="BE366"/>
  <c r="BE368"/>
  <c r="BE369"/>
  <c r="BE370"/>
  <c r="BE373"/>
  <c r="BE382"/>
  <c r="BE385"/>
  <c r="BE391"/>
  <c r="BE400"/>
  <c r="BE403"/>
  <c r="BE412"/>
  <c r="BE428"/>
  <c r="BE443"/>
  <c r="BE445"/>
  <c r="BE465"/>
  <c r="BE432"/>
  <c r="BE436"/>
  <c r="BE438"/>
  <c r="BE442"/>
  <c r="BE458"/>
  <c r="BE463"/>
  <c r="BE467"/>
  <c r="BE489"/>
  <c r="BE494"/>
  <c r="BE497"/>
  <c r="E85"/>
  <c r="F92"/>
  <c r="BE144"/>
  <c r="BE146"/>
  <c r="BE148"/>
  <c r="BE154"/>
  <c r="BE163"/>
  <c r="BE167"/>
  <c r="BE180"/>
  <c r="BE182"/>
  <c r="BE190"/>
  <c r="BE203"/>
  <c r="BE207"/>
  <c r="BE208"/>
  <c r="BE209"/>
  <c r="BE211"/>
  <c r="BE212"/>
  <c r="BE223"/>
  <c r="BE228"/>
  <c r="BE232"/>
  <c r="BE234"/>
  <c r="BE241"/>
  <c r="BE267"/>
  <c r="BE275"/>
  <c r="BE279"/>
  <c r="BE287"/>
  <c r="BE289"/>
  <c r="BE294"/>
  <c r="BE295"/>
  <c r="BE302"/>
  <c r="BE308"/>
  <c r="BE311"/>
  <c r="BE316"/>
  <c r="BE327"/>
  <c r="BE331"/>
  <c r="BE334"/>
  <c r="BE355"/>
  <c r="BE363"/>
  <c r="BE376"/>
  <c r="BE379"/>
  <c r="BE388"/>
  <c r="BE394"/>
  <c r="BE397"/>
  <c r="BE406"/>
  <c r="BE409"/>
  <c r="BE418"/>
  <c r="BE425"/>
  <c r="BE429"/>
  <c r="BE434"/>
  <c r="BE449"/>
  <c r="BE491"/>
  <c r="BE496"/>
  <c r="BE498"/>
  <c r="BE501"/>
  <c r="BE503"/>
  <c r="BE304"/>
  <c r="BE306"/>
  <c r="BE360"/>
  <c r="BE439"/>
  <c r="BE447"/>
  <c r="BE452"/>
  <c r="BE455"/>
  <c r="BE461"/>
  <c r="F35"/>
  <c i="1" r="BB95"/>
  <c r="BB94"/>
  <c r="W31"/>
  <c i="2" r="F36"/>
  <c i="1" r="BC95"/>
  <c r="BC94"/>
  <c r="W32"/>
  <c i="2" r="F34"/>
  <c i="1" r="BA95"/>
  <c r="BA94"/>
  <c r="W30"/>
  <c i="2" r="F37"/>
  <c i="1" r="BD95"/>
  <c r="BD94"/>
  <c r="W33"/>
  <c i="2" r="J34"/>
  <c i="1" r="AW95"/>
  <c i="2" l="1" r="P487"/>
  <c r="BK136"/>
  <c r="P136"/>
  <c r="P135"/>
  <c i="1" r="AU95"/>
  <c i="2" r="T136"/>
  <c r="T135"/>
  <c r="R487"/>
  <c r="R135"/>
  <c r="J137"/>
  <c r="J98"/>
  <c r="BK257"/>
  <c r="J257"/>
  <c r="J103"/>
  <c r="BK487"/>
  <c r="J487"/>
  <c r="J110"/>
  <c i="1" r="AU94"/>
  <c r="AX94"/>
  <c r="AW94"/>
  <c r="AK30"/>
  <c r="AY94"/>
  <c i="2" r="F33"/>
  <c i="1" r="AZ95"/>
  <c r="AZ94"/>
  <c r="W29"/>
  <c i="2" r="J33"/>
  <c i="1" r="AV95"/>
  <c r="AT95"/>
  <c i="2" l="1" r="BK135"/>
  <c r="J135"/>
  <c r="J96"/>
  <c r="J136"/>
  <c r="J97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<sst xmlns="http://schemas.openxmlformats.org/spreadsheetml/2006/main">
  <si>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</si>
  <si>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</si>
  <si>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</si>
  <si>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</si>
  <si>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</si>
  <si>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{df7564ad-5b06-4886-b64a-3b6f0f59a9e6}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</si>
  <si>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</si>
  <si>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</si>
  <si>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</si>
  <si>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</si>
  <si>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</si>
  <si>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</si>
  <si>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</si>
  <si>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</si>
  <si>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</si>
  <si>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</si>
  <si>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</si>
  <si>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havarijního stavu střechy ZŠ Pátova Česká Lípa</t>
  </si>
  <si>
    <t>KSO:</t>
  </si>
  <si>
    <t>CC-CZ:</t>
  </si>
  <si>
    <t>Místo:</t>
  </si>
  <si>
    <t xml:space="preserve"> </t>
  </si>
  <si>
    <t>Datum:</t>
  </si>
  <si>
    <t>15. 6. 2021</t>
  </si>
  <si>
    <t>Zadavatel:</t>
  </si>
  <si>
    <t>IČ:</t>
  </si>
  <si>
    <t>Město Česká Lípa, Náměstí T.G.M., č.p.1</t>
  </si>
  <si>
    <t>DIČ:</t>
  </si>
  <si>
    <t>Uchazeč:</t>
  </si>
  <si>
    <t>Vyplň údaj</t>
  </si>
  <si>
    <t>True</t>
  </si>
  <si>
    <t>Projektant:</t>
  </si>
  <si>
    <t>ANTA.CT s.r.o.,Masarykova 542/18, Liberec I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</si>
  <si>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</si>
  <si>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</si>
  <si>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</si>
  <si>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</si>
  <si>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</si>
  <si>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</si>
  <si>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</si>
  <si>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</si>
  <si>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</si>
  <si>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</si>
  <si>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</si>
  <si>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</si>
  <si>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</si>
  <si>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</si>
  <si>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</si>
  <si>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</si>
  <si>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</si>
  <si>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</si>
  <si>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</si>
  <si>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</si>
  <si>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</si>
  <si>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</si>
  <si>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</si>
  <si>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</si>
  <si>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</si>
  <si>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</si>
  <si>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</si>
  <si>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</si>
  <si>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</si>
  <si>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</si>
  <si>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</si>
  <si>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</si>
  <si>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</si>
  <si>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</si>
  <si>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</si>
  <si>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</si>
  <si>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</si>
  <si>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</si>
  <si>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</si>
  <si>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</si>
  <si>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</si>
  <si>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</si>
  <si>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</si>
  <si>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</si>
  <si>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</si>
  <si>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</si>
  <si>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</si>
  <si>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20210060130</t>
  </si>
  <si>
    <t>Oprava střechy ZŠ Pátova 406/1, Česká Lípa - STŘEDNÍ ČÁST</t>
  </si>
  <si>
    <t>STA</t>
  </si>
  <si>
    <t>1</t>
  </si>
  <si>
    <t>{c8d20765-aa61-4bda-9adc-b100df9b4f17}</t>
  </si>
  <si>
    <t>2</t>
  </si>
  <si>
    <t>f01_lešení1</t>
  </si>
  <si>
    <t>fasádní lešení</t>
  </si>
  <si>
    <t>896,325</t>
  </si>
  <si>
    <t>f03_lešení3</t>
  </si>
  <si>
    <t>podchod lešení</t>
  </si>
  <si>
    <t>11</t>
  </si>
  <si>
    <t>KRYCÍ LIST SOUPISU PRACÍ</t>
  </si>
  <si>
    <t>f04_lešení4</t>
  </si>
  <si>
    <t>ochranné zábradlí</t>
  </si>
  <si>
    <t>79,1</t>
  </si>
  <si>
    <t>f07_podlaha2</t>
  </si>
  <si>
    <t>chodba u schodiště</t>
  </si>
  <si>
    <t>176,378</t>
  </si>
  <si>
    <t>f08_podlaha3</t>
  </si>
  <si>
    <t>podlaha půda</t>
  </si>
  <si>
    <t>225,75</t>
  </si>
  <si>
    <t>f02_lešení2</t>
  </si>
  <si>
    <t>ochranná stříška</t>
  </si>
  <si>
    <t>Objekt:</t>
  </si>
  <si>
    <t>f10_střecha1</t>
  </si>
  <si>
    <t>plocha celé střechy</t>
  </si>
  <si>
    <t>342</t>
  </si>
  <si>
    <t>20210060130 - Oprava střechy ZŠ Pátova 406/1, Česká Lípa - STŘEDNÍ ČÁST</t>
  </si>
  <si>
    <t>f05_omítka</t>
  </si>
  <si>
    <t>nadstřešní část 4 komíny, podstřešní část 1 komín</t>
  </si>
  <si>
    <t>36,24</t>
  </si>
  <si>
    <t>f06_podlaha1</t>
  </si>
  <si>
    <t>schodiště</t>
  </si>
  <si>
    <t>350,993</t>
  </si>
  <si>
    <t>f11_krov2</t>
  </si>
  <si>
    <t>celková plocha krov.konstrukcí</t>
  </si>
  <si>
    <t>1116,898</t>
  </si>
  <si>
    <t>Česká Lípa</t>
  </si>
  <si>
    <t>f12_hromy1</t>
  </si>
  <si>
    <t>hromosvod drát hřeben</t>
  </si>
  <si>
    <t>5,025</t>
  </si>
  <si>
    <t>f13_hromy2</t>
  </si>
  <si>
    <t>homosvod drát šikmá část</t>
  </si>
  <si>
    <t>34,5</t>
  </si>
  <si>
    <t>f15_hromy4</t>
  </si>
  <si>
    <t>svorky a podpěry hromosv.drátu</t>
  </si>
  <si>
    <t>32</t>
  </si>
  <si>
    <t>f14_hromy3</t>
  </si>
  <si>
    <t>jímací tyč</t>
  </si>
  <si>
    <t>ANTA.CT spol.s r.o.Masarykova 542/18, Liberec I</t>
  </si>
  <si>
    <t>Blažková 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</si>
  <si>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</si>
  <si>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</si>
  <si>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</si>
  <si>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</si>
  <si>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</si>
  <si>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</si>
  <si>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</si>
  <si>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</si>
  <si>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</si>
  <si>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94 - Lešení a stavební výtahy</t>
  </si>
  <si>
    <t xml:space="preserve">    998 - Přesun hmot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</si>
  <si>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</si>
  <si>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</si>
  <si>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</si>
  <si>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</si>
  <si>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</si>
  <si>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</si>
  <si>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</si>
  <si>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</si>
  <si>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</si>
  <si>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</si>
  <si>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</si>
  <si>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</si>
  <si>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</si>
  <si>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</si>
  <si>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</si>
  <si>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</si>
  <si>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</si>
  <si>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</si>
  <si>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</si>
  <si>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</si>
  <si>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</si>
  <si>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</si>
  <si>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</si>
  <si>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</si>
  <si>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</si>
  <si>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</si>
  <si>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</si>
  <si>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</si>
  <si>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</si>
  <si>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</si>
  <si>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</si>
  <si>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</si>
  <si>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622821013.1</t>
  </si>
  <si>
    <t>Vnější sanační omítka komínů hydrofobní (vodonepropustná ale paropropustná s vysoušecím efektem) 3 vrstvá prováděná ručně</t>
  </si>
  <si>
    <t>m2</t>
  </si>
  <si>
    <t>4</t>
  </si>
  <si>
    <t>85141245</t>
  </si>
  <si>
    <t>VV</t>
  </si>
  <si>
    <t>"v.č.ZŠP-2021-D10 - Oprava komínů nad střechou a v.č.D02 - řez AA a BB</t>
  </si>
  <si>
    <t>"střední vyšší část střechy</t>
  </si>
  <si>
    <t xml:space="preserve">(0,45+1,5)*2*7,1+(0,45+0,9)*2*1,5   "řez BB</t>
  </si>
  <si>
    <t>(0,45*4)*1,0+(0,75+0,6)*2*1,0</t>
  </si>
  <si>
    <t>Součet</t>
  </si>
  <si>
    <t>623131100</t>
  </si>
  <si>
    <t>Vápenný postřik vnějších pilířů nebo sloupů nanášený celoplošně ručně</t>
  </si>
  <si>
    <t>-282263893</t>
  </si>
  <si>
    <t>3</t>
  </si>
  <si>
    <t>623142001</t>
  </si>
  <si>
    <t>Potažení vnějších pilířů nebo sloupů sklovláknitým pletivem vtlačeným do tenkovrstvé hmoty</t>
  </si>
  <si>
    <t>1714649520</t>
  </si>
  <si>
    <t>629999001</t>
  </si>
  <si>
    <t>Příplatek k úpravám povrchů za kropení vodou vysoce nasákavého podkladu</t>
  </si>
  <si>
    <t>-676143806</t>
  </si>
  <si>
    <t>f05_omítka *3</t>
  </si>
  <si>
    <t>9</t>
  </si>
  <si>
    <t>Ostatní konstrukce a práce, bourání</t>
  </si>
  <si>
    <t>5</t>
  </si>
  <si>
    <t>952902021</t>
  </si>
  <si>
    <t>Čištění budov zametení hladkých podlah</t>
  </si>
  <si>
    <t>1102066437</t>
  </si>
  <si>
    <t>"v.č.ZŠP-2021-D01 - Půdorys 3.NP a D02 - řez AA a BB</t>
  </si>
  <si>
    <t xml:space="preserve">(5,85*3,35) *3  *3    "chodba u schodiště</t>
  </si>
  <si>
    <t>952902031</t>
  </si>
  <si>
    <t>Čištění budov omytí hladkých podlah</t>
  </si>
  <si>
    <t>-428570596</t>
  </si>
  <si>
    <t>7</t>
  </si>
  <si>
    <t>952902221</t>
  </si>
  <si>
    <t>Čištění budov zametení schodišť</t>
  </si>
  <si>
    <t>-1423282772</t>
  </si>
  <si>
    <t xml:space="preserve">(5,85*6,45)*3   *3       "schodiště vč.mezipodesty</t>
  </si>
  <si>
    <t xml:space="preserve">(2,85*4,0)                     "schodiště na půdu</t>
  </si>
  <si>
    <t>8</t>
  </si>
  <si>
    <t>952902231</t>
  </si>
  <si>
    <t>Čištění budov omytí schodišť</t>
  </si>
  <si>
    <t>-1845139140</t>
  </si>
  <si>
    <t>952903001</t>
  </si>
  <si>
    <t>Čištění budov odstranění ptačího nebo netopýřího trusu z podlahy</t>
  </si>
  <si>
    <t>1385361532</t>
  </si>
  <si>
    <t xml:space="preserve">"v.č.ZŠP-2021-D05 - Krov půdorys </t>
  </si>
  <si>
    <t xml:space="preserve">12,9*17,5             "střední část</t>
  </si>
  <si>
    <t>10</t>
  </si>
  <si>
    <t>952903006</t>
  </si>
  <si>
    <t>Čištění budov odstranění ptačího nebo netopýřího trusu z trámů</t>
  </si>
  <si>
    <t>18615152</t>
  </si>
  <si>
    <t>"krov vyšší střecha cca 25%</t>
  </si>
  <si>
    <t xml:space="preserve">(0,19+0,27)*2*58,5 *0,25   "vazný trám</t>
  </si>
  <si>
    <t xml:space="preserve">(0,16+0,2)*2*68,9 *0,25    "vodor.trámy</t>
  </si>
  <si>
    <t xml:space="preserve">(0,12+0,16)*2*26,4 *0,25   "pásky</t>
  </si>
  <si>
    <t xml:space="preserve">(0,12+0,16)*2*58,3 *0,25   "šikmé vzpěry</t>
  </si>
  <si>
    <t xml:space="preserve">(0,16+0,2)*2*18,0  *0,25    "vodor. vzpěry</t>
  </si>
  <si>
    <t xml:space="preserve">(0,16*4)*8,5  *0,25     "šikmé vzpěry úžlabí</t>
  </si>
  <si>
    <t>Mezisoučet</t>
  </si>
  <si>
    <t>f09_krov1</t>
  </si>
  <si>
    <t>952905231.1</t>
  </si>
  <si>
    <t>Dezinfekce podlah po holubím trusu</t>
  </si>
  <si>
    <t>-1465760716</t>
  </si>
  <si>
    <t>12</t>
  </si>
  <si>
    <t>952903008</t>
  </si>
  <si>
    <t>Čištění budov odstranění ptačího nebo netopýřího trusu z těžko přístupných míst</t>
  </si>
  <si>
    <t>1796150753</t>
  </si>
  <si>
    <t xml:space="preserve">5,0     "odhad</t>
  </si>
  <si>
    <t>13</t>
  </si>
  <si>
    <t>952905232</t>
  </si>
  <si>
    <t xml:space="preserve">Dezinfekce stěn komínů po protečení a holubím trusu </t>
  </si>
  <si>
    <t>-1322871781</t>
  </si>
  <si>
    <t>"střední vyšší část střechy cca 12%</t>
  </si>
  <si>
    <t xml:space="preserve">((0,45+1,5)*2*6,6+(0,45+0,9)*2*6,6) *0,12     "řez BB, na půdě</t>
  </si>
  <si>
    <t xml:space="preserve">((0,45*4)*6,6+(0,75+0,6)*2*6,6) *0,12     "dtto</t>
  </si>
  <si>
    <t>14</t>
  </si>
  <si>
    <t>952906111</t>
  </si>
  <si>
    <t>Vysoušení podlah a konstrukcí po protečení kondenzačním odvlhčovačem</t>
  </si>
  <si>
    <t>hod</t>
  </si>
  <si>
    <t>-515445532</t>
  </si>
  <si>
    <t xml:space="preserve">24*3    "vlhkost po zatékání před nátěrem</t>
  </si>
  <si>
    <t>978013111</t>
  </si>
  <si>
    <t>Otlučení (osekání) vnitřní vápenné nebo vápenocementové omítky stěn v rozsahu do 5 %</t>
  </si>
  <si>
    <t>201500600</t>
  </si>
  <si>
    <t xml:space="preserve">(0,45+1,5)*2*8,1+(0,45+0,9)*2*8,1   "řez BB</t>
  </si>
  <si>
    <t xml:space="preserve">(0,45*4)*8,1+(0,75+0,6)*2*8,1   "dtto</t>
  </si>
  <si>
    <t xml:space="preserve">-5,0  "odpočet otlučení ze 100%</t>
  </si>
  <si>
    <t xml:space="preserve">-36,24  "ruční dočištění ocel.kartáči</t>
  </si>
  <si>
    <t>16</t>
  </si>
  <si>
    <t>978013191</t>
  </si>
  <si>
    <t>Otlučení (osekání) vnitřní vápenné nebo vápenocementové omítky stěn v rozsahu do 100 %</t>
  </si>
  <si>
    <t>697306951</t>
  </si>
  <si>
    <t xml:space="preserve">5,0   "odhad, fakturace dle skutečnosti</t>
  </si>
  <si>
    <t>17</t>
  </si>
  <si>
    <t>985131311</t>
  </si>
  <si>
    <t>Ruční dočištění ploch stěn, rubu kleneb a podlah ocelových kartáči</t>
  </si>
  <si>
    <t>1971432752</t>
  </si>
  <si>
    <t>997</t>
  </si>
  <si>
    <t>Přesun sutě</t>
  </si>
  <si>
    <t>18</t>
  </si>
  <si>
    <t>997013117</t>
  </si>
  <si>
    <t>Vnitrostaveništní doprava suti a vybouraných hmot pro budovy v do 24 m s použitím mechanizace</t>
  </si>
  <si>
    <t>t</t>
  </si>
  <si>
    <t>-1413693296</t>
  </si>
  <si>
    <t>19</t>
  </si>
  <si>
    <t>997013313</t>
  </si>
  <si>
    <t>Montáž a demontáž shozu suti v do 30 m</t>
  </si>
  <si>
    <t>m</t>
  </si>
  <si>
    <t>-1626100722</t>
  </si>
  <si>
    <t>20</t>
  </si>
  <si>
    <t>997013501</t>
  </si>
  <si>
    <t>Odvoz suti a vybouraných hmot na skládku nebo meziskládku do 1 km se složením</t>
  </si>
  <si>
    <t>980140173</t>
  </si>
  <si>
    <t>997013509</t>
  </si>
  <si>
    <t>Příplatek k odvozu suti a vybouraných hmot na skládku ZKD 1 km přes 1 km</t>
  </si>
  <si>
    <t>-1967195406</t>
  </si>
  <si>
    <t xml:space="preserve">6,445*5    "skládka Žizníkov</t>
  </si>
  <si>
    <t>22</t>
  </si>
  <si>
    <t>997013511</t>
  </si>
  <si>
    <t>Odvoz suti a vybouraných hmot z meziskládky na skládku do 1 km s naložením a se složením</t>
  </si>
  <si>
    <t>88236696</t>
  </si>
  <si>
    <t>23</t>
  </si>
  <si>
    <t>997013603</t>
  </si>
  <si>
    <t>Poplatek za uložení na skládce (skládkovné) stavebního odpadu cihelného kód odpadu 17 01 02</t>
  </si>
  <si>
    <t>104373353</t>
  </si>
  <si>
    <t>94</t>
  </si>
  <si>
    <t>Lešení a stavební výtahy</t>
  </si>
  <si>
    <t>24</t>
  </si>
  <si>
    <t>941211112</t>
  </si>
  <si>
    <t>Montáž lešení řadového rámového lehkého zatížení do 200 kg/m2 š do 0,9 m v do 25 m</t>
  </si>
  <si>
    <t>76773948</t>
  </si>
  <si>
    <t>"v.č.ZŠP-2021-D06 - Půdorys 3.NP a D02 - řez AA a BB</t>
  </si>
  <si>
    <t>(6,75+0,9*2+13,55+0,9*2+6,75)*18,5</t>
  </si>
  <si>
    <t>(1,5+14,8+1,5)*18,5</t>
  </si>
  <si>
    <t>25</t>
  </si>
  <si>
    <t>941211211</t>
  </si>
  <si>
    <t>Příplatek k lešení řadovému rámovému lehkému š 0,9 m v do 25 m za první a ZKD den použití</t>
  </si>
  <si>
    <t>-1916600509</t>
  </si>
  <si>
    <t>f01_lešení1 *60</t>
  </si>
  <si>
    <t>26</t>
  </si>
  <si>
    <t>941211812</t>
  </si>
  <si>
    <t>Demontáž lešení řadového rámového lehkého zatížení do 200 kg/m2 š do 0,9 m v do 25 m</t>
  </si>
  <si>
    <t>2120777938</t>
  </si>
  <si>
    <t>27</t>
  </si>
  <si>
    <t>944121111</t>
  </si>
  <si>
    <t>Montáž ochranného zábradlí dílcového na vnějších stranách objektů odkloněného od svislice do 15°</t>
  </si>
  <si>
    <t>1809630032</t>
  </si>
  <si>
    <t xml:space="preserve">(6,75+0,9*2+13,55+0,9*2+6,75) *2 </t>
  </si>
  <si>
    <t>(1,5+14,8+1,5)</t>
  </si>
  <si>
    <t>28</t>
  </si>
  <si>
    <t>944121211</t>
  </si>
  <si>
    <t>Příplatek k ochrannému zábradlí dílcovému na vnějších stranách objektů za první a ZKD den použití</t>
  </si>
  <si>
    <t>-820800085</t>
  </si>
  <si>
    <t>f04_lešení4 *60</t>
  </si>
  <si>
    <t>29</t>
  </si>
  <si>
    <t>944121811</t>
  </si>
  <si>
    <t>Demontáž ochranného zábradlí dílcového na vnějších stranách objektů odkloněného od svislice do 15°</t>
  </si>
  <si>
    <t>-752354230</t>
  </si>
  <si>
    <t xml:space="preserve">f04_lešení4 </t>
  </si>
  <si>
    <t>30</t>
  </si>
  <si>
    <t>944511111</t>
  </si>
  <si>
    <t>Montáž ochranné sítě z textilie z umělých vláken</t>
  </si>
  <si>
    <t>-2131708529</t>
  </si>
  <si>
    <t>31</t>
  </si>
  <si>
    <t>944511211</t>
  </si>
  <si>
    <t>Příplatek k ochranné síti za první a ZKD den použití</t>
  </si>
  <si>
    <t>703651654</t>
  </si>
  <si>
    <t>944511811</t>
  </si>
  <si>
    <t>Demontáž ochranné sítě z textilie z umělých vláken</t>
  </si>
  <si>
    <t>1085219689</t>
  </si>
  <si>
    <t>33</t>
  </si>
  <si>
    <t>944711111</t>
  </si>
  <si>
    <t>Montáž záchytné stříšky š do 1,5 m</t>
  </si>
  <si>
    <t>-1305688963</t>
  </si>
  <si>
    <t>"v.č.ZŠP-2021-D041 - Půdorys střechy a D02 - řez BB</t>
  </si>
  <si>
    <t xml:space="preserve">7,0 +(2,0*2)       "hlavní a boční vstupy</t>
  </si>
  <si>
    <t>34</t>
  </si>
  <si>
    <t>944711211</t>
  </si>
  <si>
    <t>Příplatek k záchytné stříšce š do 1,5 m za první a ZKD den použití</t>
  </si>
  <si>
    <t>-1398024414</t>
  </si>
  <si>
    <t>f02_lešení2 *60</t>
  </si>
  <si>
    <t>35</t>
  </si>
  <si>
    <t>944711811</t>
  </si>
  <si>
    <t>Demontáž záchytné stříšky š do 1,5 m</t>
  </si>
  <si>
    <t>-1182070761</t>
  </si>
  <si>
    <t>36</t>
  </si>
  <si>
    <t>949101112</t>
  </si>
  <si>
    <t>Lešení pomocné pro objekty pozemních staveb s lešeňovou podlahou v do 3,5 m zatížení do 150 kg/m2</t>
  </si>
  <si>
    <t>1592548104</t>
  </si>
  <si>
    <t xml:space="preserve">12,5*17,0  "střední vyšší část střechy</t>
  </si>
  <si>
    <t>37</t>
  </si>
  <si>
    <t>949521111</t>
  </si>
  <si>
    <t>Montáž podchodu u dílcových lešení š do 1,5 m</t>
  </si>
  <si>
    <t>-769654429</t>
  </si>
  <si>
    <t>38</t>
  </si>
  <si>
    <t>949521211</t>
  </si>
  <si>
    <t>Příplatek k podchodu u dílcových lešení š do 1,5 m za první a ZKD den použití</t>
  </si>
  <si>
    <t>-527906156</t>
  </si>
  <si>
    <t>f03_lešení3 *60</t>
  </si>
  <si>
    <t>39</t>
  </si>
  <si>
    <t>949521811</t>
  </si>
  <si>
    <t>Demontáž podchodu u dílcových lešení š do 1,5 m</t>
  </si>
  <si>
    <t>1923973862</t>
  </si>
  <si>
    <t>998</t>
  </si>
  <si>
    <t>Přesun hmot</t>
  </si>
  <si>
    <t>40</t>
  </si>
  <si>
    <t>998011003</t>
  </si>
  <si>
    <t>Přesun hmot pro budovy zděné v do 24 m</t>
  </si>
  <si>
    <t>-372415738</t>
  </si>
  <si>
    <t>PSV</t>
  </si>
  <si>
    <t>Práce a dodávky PSV</t>
  </si>
  <si>
    <t>712</t>
  </si>
  <si>
    <t>Povlakové krytiny</t>
  </si>
  <si>
    <t>41</t>
  </si>
  <si>
    <t>712600831</t>
  </si>
  <si>
    <t>Odstranění povlakové krytiny střech přes 30° jednovrstvé</t>
  </si>
  <si>
    <t>910090642</t>
  </si>
  <si>
    <t>"v.č.ZŠP-2021-D09 - Klemp., zám. a ost.výr.</t>
  </si>
  <si>
    <t xml:space="preserve">342,0   "ozn.K22</t>
  </si>
  <si>
    <t>741</t>
  </si>
  <si>
    <t>Elektroinstalace - silnoproud</t>
  </si>
  <si>
    <t>42</t>
  </si>
  <si>
    <t>741421821</t>
  </si>
  <si>
    <t>Demontáž drátu nebo lana svodového vedení D do 8 mm rovná střecha</t>
  </si>
  <si>
    <t>1956756801</t>
  </si>
  <si>
    <t xml:space="preserve">"v.č.ZŠP-2021-D07 - Střecha půdorys </t>
  </si>
  <si>
    <t>"jde o předpoklad, fakturace dle skutečnosti</t>
  </si>
  <si>
    <t xml:space="preserve">5,025       "hřeben střechy vyšší část</t>
  </si>
  <si>
    <t>43</t>
  </si>
  <si>
    <t>741421833</t>
  </si>
  <si>
    <t>Demontáž drátu nebo lana svodového vedení D přes 8 mm šikmá střecha</t>
  </si>
  <si>
    <t>1504176290</t>
  </si>
  <si>
    <t xml:space="preserve">(6,05*2)+(11,2*2)  </t>
  </si>
  <si>
    <t>44</t>
  </si>
  <si>
    <t>741421843</t>
  </si>
  <si>
    <t>Demontáž svorky šroubové hromosvodné se 2 šrouby</t>
  </si>
  <si>
    <t>kus</t>
  </si>
  <si>
    <t>-591065492</t>
  </si>
  <si>
    <t>(5,025+34,5) /1,5 +5 +(1-0,35)</t>
  </si>
  <si>
    <t>45</t>
  </si>
  <si>
    <t>741421845</t>
  </si>
  <si>
    <t>Demontáž svorky šroubové hromosvodné se 3 šrouby a více šrouby</t>
  </si>
  <si>
    <t>1811953993</t>
  </si>
  <si>
    <t>46</t>
  </si>
  <si>
    <t>741421851</t>
  </si>
  <si>
    <t>Demontáž vedení hromosvodné-podpěra střešní pod hřeben</t>
  </si>
  <si>
    <t>1641153518</t>
  </si>
  <si>
    <t>47</t>
  </si>
  <si>
    <t>741421862</t>
  </si>
  <si>
    <t>Demontáž vedení hromosvodné jímací tyč</t>
  </si>
  <si>
    <t>-405669184</t>
  </si>
  <si>
    <t>48</t>
  </si>
  <si>
    <t>741410041</t>
  </si>
  <si>
    <t>Montáž vodič uzemňovací drát nebo lano D do 10 mm v městské zástavbě</t>
  </si>
  <si>
    <t>1472534445</t>
  </si>
  <si>
    <t>f12_hromy1 +f13_hromy2</t>
  </si>
  <si>
    <t>49</t>
  </si>
  <si>
    <t>M</t>
  </si>
  <si>
    <t>35441072</t>
  </si>
  <si>
    <t>drát D 8mm FeZn pro hromosvod</t>
  </si>
  <si>
    <t>kg</t>
  </si>
  <si>
    <t>1196835656</t>
  </si>
  <si>
    <t>39,525*0,4 +(1-0,81)</t>
  </si>
  <si>
    <t>50</t>
  </si>
  <si>
    <t>741420102</t>
  </si>
  <si>
    <t>Montáž držáků oddáleného vedení do dřeva</t>
  </si>
  <si>
    <t>-1458698248</t>
  </si>
  <si>
    <t>51</t>
  </si>
  <si>
    <t>35441560</t>
  </si>
  <si>
    <t>podpěra vedení FeZn na plechové střechy 110mm</t>
  </si>
  <si>
    <t>59359396</t>
  </si>
  <si>
    <t>52</t>
  </si>
  <si>
    <t>741430004</t>
  </si>
  <si>
    <t>Montáž tyč jímací délky do 3 m na střešní hřeben</t>
  </si>
  <si>
    <t>-767543799</t>
  </si>
  <si>
    <t>53</t>
  </si>
  <si>
    <t>35441113</t>
  </si>
  <si>
    <t>tyč jímací s rovným koncem 3000mm Cu</t>
  </si>
  <si>
    <t>1735681069</t>
  </si>
  <si>
    <t>54</t>
  </si>
  <si>
    <t>741420022</t>
  </si>
  <si>
    <t>Montáž svorka hromosvodná se 3 šrouby</t>
  </si>
  <si>
    <t>-181522501</t>
  </si>
  <si>
    <t>55</t>
  </si>
  <si>
    <t>35441860</t>
  </si>
  <si>
    <t>svorka FeZn k jímací tyči - 4 šrouby</t>
  </si>
  <si>
    <t>636012478</t>
  </si>
  <si>
    <t>56</t>
  </si>
  <si>
    <t>741420021</t>
  </si>
  <si>
    <t>Montáž svorka hromosvodná se 2 šrouby</t>
  </si>
  <si>
    <t>1320477236</t>
  </si>
  <si>
    <t>f15_hromy4 +3</t>
  </si>
  <si>
    <t>57</t>
  </si>
  <si>
    <t>35441875</t>
  </si>
  <si>
    <t>svorka křížová pro vodič D 6-10mm</t>
  </si>
  <si>
    <t>1469894410</t>
  </si>
  <si>
    <t>58</t>
  </si>
  <si>
    <t>35441885</t>
  </si>
  <si>
    <t>svorka spojovací pro lano D 8-10mm</t>
  </si>
  <si>
    <t>-583068125</t>
  </si>
  <si>
    <t>59</t>
  </si>
  <si>
    <t>741810000</t>
  </si>
  <si>
    <t>Revizní zpráva</t>
  </si>
  <si>
    <t>155731606</t>
  </si>
  <si>
    <t>60</t>
  </si>
  <si>
    <t>7418100_R</t>
  </si>
  <si>
    <t>Materiál na doplnění a úpravy</t>
  </si>
  <si>
    <t>1992030821</t>
  </si>
  <si>
    <t>61</t>
  </si>
  <si>
    <t>998741203</t>
  </si>
  <si>
    <t>Přesun hmot procentní pro silnoproud v objektech v do 24 m</t>
  </si>
  <si>
    <t>%</t>
  </si>
  <si>
    <t>-1019069096</t>
  </si>
  <si>
    <t>762</t>
  </si>
  <si>
    <t>Konstrukce tesařské</t>
  </si>
  <si>
    <t>62</t>
  </si>
  <si>
    <t>762342812</t>
  </si>
  <si>
    <t>Demontáž laťování střech z latí osové vzdálenosti do 0,50 m</t>
  </si>
  <si>
    <t>38182015</t>
  </si>
  <si>
    <t>63</t>
  </si>
  <si>
    <t>762341911</t>
  </si>
  <si>
    <t>Vyřezání části laťování střech průřezu latí do 25 cm2 plochy jednotlivě do 1 m2</t>
  </si>
  <si>
    <t>845470795</t>
  </si>
  <si>
    <t xml:space="preserve">"v.č.ZŠP-2021-D09 - Klempířské, zámečn. a ostatní výrobky </t>
  </si>
  <si>
    <t xml:space="preserve">(0,6*4)* 1    "střešní výlez ozn.K20 a K21 zvětšení otvoru</t>
  </si>
  <si>
    <t>64</t>
  </si>
  <si>
    <t>762342316</t>
  </si>
  <si>
    <t>Montáž laťování na střechách složitých sklonu do 60° osové vzdálenosti do 600 mm</t>
  </si>
  <si>
    <t>1021978223</t>
  </si>
  <si>
    <t xml:space="preserve">342*2         "latě a kontralatě</t>
  </si>
  <si>
    <t xml:space="preserve">0,18*28,0   "prkno pro žlabové háky</t>
  </si>
  <si>
    <t>65</t>
  </si>
  <si>
    <t>60514106</t>
  </si>
  <si>
    <t>řezivo jehličnaté lať pevnostní třída S10-13 průřez 40x60mm</t>
  </si>
  <si>
    <t>m3</t>
  </si>
  <si>
    <t>-544422360</t>
  </si>
  <si>
    <t>"v.č.ZŠP-2021-D07 - Střecha půdorys a ZŠP-2021-D08 - Detaily</t>
  </si>
  <si>
    <t xml:space="preserve">0,06*0,04* 800,0         "latě</t>
  </si>
  <si>
    <t>66</t>
  </si>
  <si>
    <t>60514107</t>
  </si>
  <si>
    <t>řezivo jehličnaté lať pevnostní třída S10-13 průřez 50x80mm</t>
  </si>
  <si>
    <t>-648516074</t>
  </si>
  <si>
    <t xml:space="preserve">0,05*0,08*5,0       "hřebenové latě</t>
  </si>
  <si>
    <t xml:space="preserve">0,05*0,08*230,0    "kontralatě</t>
  </si>
  <si>
    <t>67</t>
  </si>
  <si>
    <t>60511081</t>
  </si>
  <si>
    <t>řezivo jehličnaté středové smrk tl 18-32mm dl 4-5m</t>
  </si>
  <si>
    <t>-968136679</t>
  </si>
  <si>
    <t xml:space="preserve">0,18*0,024*28,0   "prkno pro žlabové háky</t>
  </si>
  <si>
    <t>68</t>
  </si>
  <si>
    <t>762343911</t>
  </si>
  <si>
    <t>Zabednění otvorů ve střeše prkny tl do 32mm plochy jednotlivě do 1 m2</t>
  </si>
  <si>
    <t>2034024384</t>
  </si>
  <si>
    <t xml:space="preserve">1,5   "otvor po VZT</t>
  </si>
  <si>
    <t>69</t>
  </si>
  <si>
    <t>998762203</t>
  </si>
  <si>
    <t>Přesun hmot procentní pro kce tesařské v objektech v do 24 m</t>
  </si>
  <si>
    <t>-1579943711</t>
  </si>
  <si>
    <t>764</t>
  </si>
  <si>
    <t>Konstrukce klempířské</t>
  </si>
  <si>
    <t>70</t>
  </si>
  <si>
    <t>764001801</t>
  </si>
  <si>
    <t>Demontáž podkladního plechu do suti</t>
  </si>
  <si>
    <t>-510896669</t>
  </si>
  <si>
    <t xml:space="preserve">50,0+30,0+35,0   "ozn.K02 až K05</t>
  </si>
  <si>
    <t>71</t>
  </si>
  <si>
    <t>764001841</t>
  </si>
  <si>
    <t>Demontáž krytiny ze šablon do suti</t>
  </si>
  <si>
    <t>1571849144</t>
  </si>
  <si>
    <t xml:space="preserve">f10_střecha1     "ozn.K22</t>
  </si>
  <si>
    <t>72</t>
  </si>
  <si>
    <t>764001851</t>
  </si>
  <si>
    <t>Demontáž hřebene s větrací mřížkou nebo hřebenovým plechem do suti</t>
  </si>
  <si>
    <t>-1298961024</t>
  </si>
  <si>
    <t xml:space="preserve">5,0     "ozn.K 09</t>
  </si>
  <si>
    <t>73</t>
  </si>
  <si>
    <t>764001891</t>
  </si>
  <si>
    <t>Demontáž úžlabí do suti</t>
  </si>
  <si>
    <t>-146638569</t>
  </si>
  <si>
    <t xml:space="preserve">80,0+40,0   "ozn.K14 a K15</t>
  </si>
  <si>
    <t>74</t>
  </si>
  <si>
    <t>764002821</t>
  </si>
  <si>
    <t>Demontáž střešního výlezu do suti</t>
  </si>
  <si>
    <t>675908191</t>
  </si>
  <si>
    <t>75</t>
  </si>
  <si>
    <t>764002831</t>
  </si>
  <si>
    <t>Demontáž sněhového zachytávače do suti</t>
  </si>
  <si>
    <t>-742841835</t>
  </si>
  <si>
    <t xml:space="preserve">69    "jako žlab.háky = ozn.Z01</t>
  </si>
  <si>
    <t>76</t>
  </si>
  <si>
    <t>764002841</t>
  </si>
  <si>
    <t>Demontáž oplechování horních ploch zdí a nadezdívek do suti</t>
  </si>
  <si>
    <t>-1686884070</t>
  </si>
  <si>
    <t xml:space="preserve">35,0+15,0+15,0+30,0    "ozn.K06, K11 až K13</t>
  </si>
  <si>
    <t>77</t>
  </si>
  <si>
    <t>764002871</t>
  </si>
  <si>
    <t>Demontáž lemování zdí do suti</t>
  </si>
  <si>
    <t>1979096937</t>
  </si>
  <si>
    <t xml:space="preserve">15,0    "ozn.K07</t>
  </si>
  <si>
    <t>78</t>
  </si>
  <si>
    <t>764002881</t>
  </si>
  <si>
    <t>Demontáž lemování střešních prostupů do suti</t>
  </si>
  <si>
    <t>1484765579</t>
  </si>
  <si>
    <t xml:space="preserve">(4,0+2,0+9,0)*0,5       "ozn.K16 až K18</t>
  </si>
  <si>
    <t xml:space="preserve">(0,5+1,5)*2*0,5*1       "ozn.01</t>
  </si>
  <si>
    <t>79</t>
  </si>
  <si>
    <t>764003801</t>
  </si>
  <si>
    <t>Demontáž lemování trub, konzol, držáků, ventilačních nástavců a jiných kusových prvků do suti</t>
  </si>
  <si>
    <t>2021696570</t>
  </si>
  <si>
    <t xml:space="preserve">1+2    "ozn.P1 a P2</t>
  </si>
  <si>
    <t>80</t>
  </si>
  <si>
    <t>764004821</t>
  </si>
  <si>
    <t>Demontáž nástřešního žlabu do suti</t>
  </si>
  <si>
    <t>633022034</t>
  </si>
  <si>
    <t xml:space="preserve">28,0    "ozn.K01</t>
  </si>
  <si>
    <t>81</t>
  </si>
  <si>
    <t>764111653.1</t>
  </si>
  <si>
    <t>Krytina střechy rovné z taškových tabulí z Pz plechu s povrchovou úpravou sklonu do 60° tvarovaná do vlnek lakovaná,barva červená RAL 3003</t>
  </si>
  <si>
    <t>1600430473</t>
  </si>
  <si>
    <t>82</t>
  </si>
  <si>
    <t>764203152</t>
  </si>
  <si>
    <t>Montáž střešního výlezu pro krytinu skládanou nebo plechovou</t>
  </si>
  <si>
    <t>-95074429</t>
  </si>
  <si>
    <t>83</t>
  </si>
  <si>
    <t>55341821</t>
  </si>
  <si>
    <t>Střešní výlez pro profilované krytiny Al 60x60cm RAL s makrolonem nebo sklem</t>
  </si>
  <si>
    <t>1815342133</t>
  </si>
  <si>
    <t>84</t>
  </si>
  <si>
    <t>764211627</t>
  </si>
  <si>
    <t>Oplechování hřebene z Pz s povrchovou úpravou rš 440 mm RAL 9002</t>
  </si>
  <si>
    <t>681146826</t>
  </si>
  <si>
    <t xml:space="preserve">5,0   "ozn.K 09</t>
  </si>
  <si>
    <t>85</t>
  </si>
  <si>
    <t>764211629</t>
  </si>
  <si>
    <t>Větrací hřebenová lišta s boční perforací v=30mm, kotvená pomocí farmářských vrutů</t>
  </si>
  <si>
    <t>1457936182</t>
  </si>
  <si>
    <t xml:space="preserve">45,0   "ozn.Z04</t>
  </si>
  <si>
    <t>86</t>
  </si>
  <si>
    <t>764211630</t>
  </si>
  <si>
    <t xml:space="preserve">Ochranná kovová perforovaná páska Ptáčnice výšky=100mm proti ptákům u okapu </t>
  </si>
  <si>
    <t>-1518370721</t>
  </si>
  <si>
    <t xml:space="preserve">28,0       "ozn.R01</t>
  </si>
  <si>
    <t>87</t>
  </si>
  <si>
    <t>764211676</t>
  </si>
  <si>
    <t>Oplechování nevětraného nároží s nárožním plechem z Pz s povrchovou úpravou rš 500 mm RAL 9002</t>
  </si>
  <si>
    <t>-1099650055</t>
  </si>
  <si>
    <t xml:space="preserve">80,0    "ozn.K14 </t>
  </si>
  <si>
    <t>88</t>
  </si>
  <si>
    <t>764212606</t>
  </si>
  <si>
    <t>Oplechování úžlabí z Pz s povrchovou úpravou rš 500 mm RAL 9002</t>
  </si>
  <si>
    <t>-1452476932</t>
  </si>
  <si>
    <t xml:space="preserve">40,0   "ozn.K15</t>
  </si>
  <si>
    <t>89</t>
  </si>
  <si>
    <t>764212661.1</t>
  </si>
  <si>
    <t>Oplechování rovné okapové hrany z Pz s povrchovou úpravou rš 160 mm RAL9002</t>
  </si>
  <si>
    <t>1321009237</t>
  </si>
  <si>
    <t xml:space="preserve">50,0    "ozn.K02 </t>
  </si>
  <si>
    <t>90</t>
  </si>
  <si>
    <t>764212663.1</t>
  </si>
  <si>
    <t>Oplechování rovné okapové hrany z Pz s povrchovou úpravou rš 300 mm RAL 9002</t>
  </si>
  <si>
    <t>1102206254</t>
  </si>
  <si>
    <t xml:space="preserve">30,0     "ozn.K04</t>
  </si>
  <si>
    <t>91</t>
  </si>
  <si>
    <t>764212666.1</t>
  </si>
  <si>
    <t>Oplechování rovné okapové hrany z Pz s povrchovou úpravou rš 600 mm RAL 9002</t>
  </si>
  <si>
    <t>1705780469</t>
  </si>
  <si>
    <t xml:space="preserve">35,0     "ozn.K05</t>
  </si>
  <si>
    <t>92</t>
  </si>
  <si>
    <t>764212675.1</t>
  </si>
  <si>
    <t>Oplechování oblé (úžlabí) z Pz s povrchovou úpravou rš 400 mm RAL9002</t>
  </si>
  <si>
    <t>1769432388</t>
  </si>
  <si>
    <t xml:space="preserve">15,0     "ozn.K07</t>
  </si>
  <si>
    <t>93</t>
  </si>
  <si>
    <t>764213657</t>
  </si>
  <si>
    <t>Sněhový rozražeč krytiny z Pz s povrchovou úpravou RAL9002</t>
  </si>
  <si>
    <t>21146211</t>
  </si>
  <si>
    <t xml:space="preserve">69    "na krokve jako žlab.háky ozn.Z01</t>
  </si>
  <si>
    <t>764215404</t>
  </si>
  <si>
    <t>Oplechování horních ploch a nadezdívek (atik) z Pz plechu celoplošně lepené rš 330 mm</t>
  </si>
  <si>
    <t>-1163917109</t>
  </si>
  <si>
    <t xml:space="preserve">30,0     "ozn.K13</t>
  </si>
  <si>
    <t>95</t>
  </si>
  <si>
    <t>764215405</t>
  </si>
  <si>
    <t>Oplechování horních ploch a nadezdívek (atik) bez rohů z Pz plechu celoplošně lepené rš 400 mm RAL9002</t>
  </si>
  <si>
    <t>212462868</t>
  </si>
  <si>
    <t xml:space="preserve">35,0     "ozn.K06</t>
  </si>
  <si>
    <t>96</t>
  </si>
  <si>
    <t>764215407.1</t>
  </si>
  <si>
    <t>Oplechování horních ploch a nadezdívek (atik) z Pz plechu celoplošně lepené rš 660 mm RAL9002</t>
  </si>
  <si>
    <t>-888874385</t>
  </si>
  <si>
    <t xml:space="preserve">15,0     "ozn.K12</t>
  </si>
  <si>
    <t>97</t>
  </si>
  <si>
    <t>764215411</t>
  </si>
  <si>
    <t>Oplechování horních ploch a nadezdívek (atik) bez rohů z Pz plechu celoplošně lepené rš přes 800 mm RAL 9002</t>
  </si>
  <si>
    <t>1831942383</t>
  </si>
  <si>
    <t xml:space="preserve">15,0*0,88     "ozn.K11</t>
  </si>
  <si>
    <t>98</t>
  </si>
  <si>
    <t>764314612</t>
  </si>
  <si>
    <t>Lemování prostupů střech s krytinou plechovou bez lišty z Pz s povrchovou úpravou RAL 9002</t>
  </si>
  <si>
    <t>-1651768257</t>
  </si>
  <si>
    <t xml:space="preserve">(4,0+2,0+9,0)*0,5     "komíny ozn.K16 až K18</t>
  </si>
  <si>
    <t xml:space="preserve">(0,6+1,4)*2*0,4+(0,4*1,0+0,33*2,0)    "střešní okno a ozn.K20 a K21</t>
  </si>
  <si>
    <t xml:space="preserve">(2*3,14*0,05)*0,4*1+(2*3,14*0,1)*0,4*2    "ozn.P1 a P2</t>
  </si>
  <si>
    <t>99</t>
  </si>
  <si>
    <t>764215646</t>
  </si>
  <si>
    <t>Příplatek za zvýšenou pracnost při oplechování rohů nadezdívek(atik)z Pz s povrch úprav rš přes 400mm</t>
  </si>
  <si>
    <t>637893190</t>
  </si>
  <si>
    <t xml:space="preserve">4*4    "komíny, ozn.K16 až K18</t>
  </si>
  <si>
    <t xml:space="preserve">4         "atika nad hl.vstupem</t>
  </si>
  <si>
    <t xml:space="preserve">2      "rohy budovy</t>
  </si>
  <si>
    <t xml:space="preserve">1*4   "střešní okna</t>
  </si>
  <si>
    <t>100</t>
  </si>
  <si>
    <t>764503117</t>
  </si>
  <si>
    <t>Montáž hrdla nadokapního (nástřešního ) žlabu</t>
  </si>
  <si>
    <t>-1524735998</t>
  </si>
  <si>
    <t xml:space="preserve">2    "napojení na stáv. dešťový svod</t>
  </si>
  <si>
    <t>101</t>
  </si>
  <si>
    <t>55350219</t>
  </si>
  <si>
    <t>kotlík žlabový oválný 400/200mm</t>
  </si>
  <si>
    <t>-128375334</t>
  </si>
  <si>
    <t>102</t>
  </si>
  <si>
    <t>764513409</t>
  </si>
  <si>
    <t>Žlaby nadokapní (nástřešní ) oblého tvaru včetně háků, čel a hrdel z Pz plechu rš 800 mm</t>
  </si>
  <si>
    <t>-196189147</t>
  </si>
  <si>
    <t xml:space="preserve">28,0       "ozn.K01</t>
  </si>
  <si>
    <t>103</t>
  </si>
  <si>
    <t>764996810</t>
  </si>
  <si>
    <t>Odpočet ceny za hliníkový šrot (fakturace dle vážních lístků)</t>
  </si>
  <si>
    <t>-1817779055</t>
  </si>
  <si>
    <t>2,289/0,001</t>
  </si>
  <si>
    <t>104</t>
  </si>
  <si>
    <t>998764203</t>
  </si>
  <si>
    <t>Přesun hmot procentní pro konstrukce klempířské v objektech v do 24 m</t>
  </si>
  <si>
    <t>375351913</t>
  </si>
  <si>
    <t>765</t>
  </si>
  <si>
    <t>Krytina skládaná</t>
  </si>
  <si>
    <t>105</t>
  </si>
  <si>
    <t>765135031</t>
  </si>
  <si>
    <t xml:space="preserve">Montáž držáku hromosvodu </t>
  </si>
  <si>
    <t>-700054000</t>
  </si>
  <si>
    <t>106</t>
  </si>
  <si>
    <t>553.609021</t>
  </si>
  <si>
    <t xml:space="preserve">Držák hromosvodu </t>
  </si>
  <si>
    <t>2060635549</t>
  </si>
  <si>
    <t>107</t>
  </si>
  <si>
    <t>765135032</t>
  </si>
  <si>
    <t>Montáž držáku hřebenové latě</t>
  </si>
  <si>
    <t>-1950831412</t>
  </si>
  <si>
    <t xml:space="preserve">6    "ozn.Z03</t>
  </si>
  <si>
    <t>108</t>
  </si>
  <si>
    <t>553.609061</t>
  </si>
  <si>
    <t>Držák hřebenové latě 230/40mm</t>
  </si>
  <si>
    <t>-1780174333</t>
  </si>
  <si>
    <t>109</t>
  </si>
  <si>
    <t>765191023</t>
  </si>
  <si>
    <t>Montáž pojistné hydroizolační nebo parotěsné kladené ve sklonu přes 20° s lepenými spoji na bednění</t>
  </si>
  <si>
    <t>-396160086</t>
  </si>
  <si>
    <t>110</t>
  </si>
  <si>
    <t>28329037</t>
  </si>
  <si>
    <t>fólie kontaktní difuzně propustná pro doplňkovou hydroizolační vrstvu, čtyřvrstvá mikroporézní PP 210g/m2</t>
  </si>
  <si>
    <t>-1303196351</t>
  </si>
  <si>
    <t>342*1,1 +(4-0,2)</t>
  </si>
  <si>
    <t>111</t>
  </si>
  <si>
    <t>765191031</t>
  </si>
  <si>
    <t>Lepení těsnících pásků pod kontralatě</t>
  </si>
  <si>
    <t>-1604527263</t>
  </si>
  <si>
    <t>230,0</t>
  </si>
  <si>
    <t>112</t>
  </si>
  <si>
    <t>28329303</t>
  </si>
  <si>
    <t>páska těsnící jednostranně lepící butylkaučuková pod kontralatě š 50mm</t>
  </si>
  <si>
    <t>310550729</t>
  </si>
  <si>
    <t>230*1,1</t>
  </si>
  <si>
    <t>253*1,1 "Přepočtené koeficientem množství</t>
  </si>
  <si>
    <t>113</t>
  </si>
  <si>
    <t>765191051</t>
  </si>
  <si>
    <t>Montáž pojistné hydroizolační nebo parotěsné fólie hřebene větrané střechy</t>
  </si>
  <si>
    <t>1343326598</t>
  </si>
  <si>
    <t xml:space="preserve">5,0   "hřeben střechy K09</t>
  </si>
  <si>
    <t>114</t>
  </si>
  <si>
    <t>765191061</t>
  </si>
  <si>
    <t>Montáž pojistné hydroizolační nebo parotěsné fólie úžlabí větrané střechy</t>
  </si>
  <si>
    <t>-1805848576</t>
  </si>
  <si>
    <t xml:space="preserve">40,0      "ozn.K15</t>
  </si>
  <si>
    <t>115</t>
  </si>
  <si>
    <t>765191071</t>
  </si>
  <si>
    <t>Montáž pojistné hydroizolační nebo parotěsné fólie okapu</t>
  </si>
  <si>
    <t>-428785477</t>
  </si>
  <si>
    <t xml:space="preserve">50,0+30,0+35,0      "K02, K04 a K05</t>
  </si>
  <si>
    <t>116</t>
  </si>
  <si>
    <t>765191091</t>
  </si>
  <si>
    <t>Příplatek k cenám montáž pojistné hydroizolační nebo parotěsné fólie za sklon přes 30°</t>
  </si>
  <si>
    <t>-868640680</t>
  </si>
  <si>
    <t>117</t>
  </si>
  <si>
    <t>998765203</t>
  </si>
  <si>
    <t>Přesun hmot procentní pro krytiny skládané v objektech v do 24 m</t>
  </si>
  <si>
    <t>-2114511518</t>
  </si>
  <si>
    <t>783</t>
  </si>
  <si>
    <t>Dokončovací práce - nátěry</t>
  </si>
  <si>
    <t>118</t>
  </si>
  <si>
    <t>783201403</t>
  </si>
  <si>
    <t>Oprášení tesařských konstrukcí před provedením nátěru</t>
  </si>
  <si>
    <t>410653248</t>
  </si>
  <si>
    <t>119</t>
  </si>
  <si>
    <t>783213121</t>
  </si>
  <si>
    <t>Napouštěcí dvojnásobný syntetický biocidní nátěr tesařských konstrukcí zabudovaných do konstrukce</t>
  </si>
  <si>
    <t>-857781047</t>
  </si>
  <si>
    <t xml:space="preserve">"bednění  vyšší střecha oboustr.</t>
  </si>
  <si>
    <t>f10_střecha1 *2</t>
  </si>
  <si>
    <t>"krov vyšší střecha</t>
  </si>
  <si>
    <t xml:space="preserve">(0,19+0,27)*2*58,5    "vazný trám</t>
  </si>
  <si>
    <t xml:space="preserve">(0,16*4)*64,0         "sloupky</t>
  </si>
  <si>
    <t xml:space="preserve">(0,16+0,2)*2*68,9    "vodor.trámy</t>
  </si>
  <si>
    <t xml:space="preserve">(0,12+0,16)*2*26,4   "pásky</t>
  </si>
  <si>
    <t xml:space="preserve">(0,12+0,16)*2*58,3   "šikmé vzpěry</t>
  </si>
  <si>
    <t xml:space="preserve">(0,16+0,2)*2*18,0      "vodor. vzpěry</t>
  </si>
  <si>
    <t xml:space="preserve">(0,16*4)*8,5     "šikmé vzpěry úžlabí</t>
  </si>
  <si>
    <t xml:space="preserve">(0,13+0,16)*2*227,0   "krokve</t>
  </si>
  <si>
    <t xml:space="preserve">(0,16*4)*85,2      "nárožní krokve</t>
  </si>
  <si>
    <t xml:space="preserve">(0,16*4)*12,1   "podpěry rohu trámy</t>
  </si>
  <si>
    <t xml:space="preserve">(0,14*4)*18,0   "sloupky</t>
  </si>
  <si>
    <t xml:space="preserve">(0,18+0,16)*54,9   "pozedn. pouze ze 2 stran</t>
  </si>
  <si>
    <t>VRN</t>
  </si>
  <si>
    <t>Vedlejší rozpočtové náklady</t>
  </si>
  <si>
    <t>VRN1</t>
  </si>
  <si>
    <t>Průzkumné, geodetické a projektové práce</t>
  </si>
  <si>
    <t>126</t>
  </si>
  <si>
    <t>011002000</t>
  </si>
  <si>
    <t>Průzkumné práce</t>
  </si>
  <si>
    <t>…</t>
  </si>
  <si>
    <t>CS ÚRS 2024 01</t>
  </si>
  <si>
    <t>1024</t>
  </si>
  <si>
    <t>1908122153</t>
  </si>
  <si>
    <t>1,000"Mykologiský průzkum, vč. zprávy</t>
  </si>
  <si>
    <t>120</t>
  </si>
  <si>
    <t>013002000</t>
  </si>
  <si>
    <t>Projektové práce</t>
  </si>
  <si>
    <t>2114807094</t>
  </si>
  <si>
    <t>1"Dokumentace skutečného stavu</t>
  </si>
  <si>
    <t>VRN3</t>
  </si>
  <si>
    <t>Zařízení staveniště</t>
  </si>
  <si>
    <t>122</t>
  </si>
  <si>
    <t>030001000</t>
  </si>
  <si>
    <t>574944215</t>
  </si>
  <si>
    <t>VRN4</t>
  </si>
  <si>
    <t>Inženýrská činnost</t>
  </si>
  <si>
    <t>123</t>
  </si>
  <si>
    <t>043002000</t>
  </si>
  <si>
    <t>Zkoušky a ostatní měření</t>
  </si>
  <si>
    <t>2030529567</t>
  </si>
  <si>
    <t>124</t>
  </si>
  <si>
    <t>045002000</t>
  </si>
  <si>
    <t>Kompletační a koordinační činnost</t>
  </si>
  <si>
    <t>1544554859</t>
  </si>
  <si>
    <t>121</t>
  </si>
  <si>
    <t>049002000</t>
  </si>
  <si>
    <t>Ostatní inženýrská činnost</t>
  </si>
  <si>
    <t>-513564067</t>
  </si>
  <si>
    <t xml:space="preserve">1,000"Fotodokumentace dle SoD </t>
  </si>
  <si>
    <t>VRN5</t>
  </si>
  <si>
    <t>Finanční náklady</t>
  </si>
  <si>
    <t>125</t>
  </si>
  <si>
    <t>051002000</t>
  </si>
  <si>
    <t>Pojistné</t>
  </si>
  <si>
    <t>742348851</t>
  </si>
  <si>
    <t>VRN7</t>
  </si>
  <si>
    <t>Provozní vlivy</t>
  </si>
  <si>
    <t>127</t>
  </si>
  <si>
    <t>071002000</t>
  </si>
  <si>
    <t>Provoz investora, třetích osob</t>
  </si>
  <si>
    <t>91615880</t>
  </si>
  <si>
    <t>SEZNAM FIGUR</t>
  </si>
  <si>
    <t>Výměra</t>
  </si>
  <si>
    <t xml:space="preserve"> 20210060130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</si>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</sst>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30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2021006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havarijního stavu střechy ZŠ Pátova Česká Lípa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15. 6. 2021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Česká Lípa, Náměstí T.G.M., č.p.1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ANTA.CT s.r.o.,Masarykova 542/18, Liberec I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24.7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'20210060130 - Oprava stře...'!J30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'20210060130 - Oprava stře...'!P135</f>
        <v>0</v>
      </c>
      <c r="AV95" s="129">
        <f>'20210060130 - Oprava stře...'!J33</f>
        <v>0</v>
      </c>
      <c r="AW95" s="129">
        <f>'20210060130 - Oprava stře...'!J34</f>
        <v>0</v>
      </c>
      <c r="AX95" s="129">
        <f>'20210060130 - Oprava stře...'!J35</f>
        <v>0</v>
      </c>
      <c r="AY95" s="129">
        <f>'20210060130 - Oprava stře...'!J36</f>
        <v>0</v>
      </c>
      <c r="AZ95" s="129">
        <f>'20210060130 - Oprava stře...'!F33</f>
        <v>0</v>
      </c>
      <c r="BA95" s="129">
        <f>'20210060130 - Oprava stře...'!F34</f>
        <v>0</v>
      </c>
      <c r="BB95" s="129">
        <f>'20210060130 - Oprava stře...'!F35</f>
        <v>0</v>
      </c>
      <c r="BC95" s="129">
        <f>'20210060130 - Oprava stře...'!F36</f>
        <v>0</v>
      </c>
      <c r="BD95" s="131">
        <f>'20210060130 - Oprava stře...'!F37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kOocipJ2nzvbaLDtRtCrBjUxapgNSx6AT5b2micXCKFl28PVSbJVwSWy0yHDmtSSfZoN1OI//4pa6CuNBrMIvg==" hashValue="cADxLB+TPD3mzXg5l6iuYd6KNcdCY+YlPWa75mRhhPAQarwCvi3poZbf0cSsxI8cFUTvGAbDLPt9ntw3bJ5hi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0060130 - Oprava stř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33" t="s">
        <v>86</v>
      </c>
      <c r="BA2" s="133" t="s">
        <v>87</v>
      </c>
      <c r="BB2" s="133" t="s">
        <v>1</v>
      </c>
      <c r="BC2" s="133" t="s">
        <v>88</v>
      </c>
      <c r="BD2" s="133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1"/>
      <c r="AT3" s="18" t="s">
        <v>85</v>
      </c>
      <c r="AZ3" s="133" t="s">
        <v>89</v>
      </c>
      <c r="BA3" s="133" t="s">
        <v>90</v>
      </c>
      <c r="BB3" s="133" t="s">
        <v>1</v>
      </c>
      <c r="BC3" s="133" t="s">
        <v>91</v>
      </c>
      <c r="BD3" s="133" t="s">
        <v>85</v>
      </c>
    </row>
    <row r="4" s="1" customFormat="1" ht="24.96" customHeight="1">
      <c r="B4" s="21"/>
      <c r="D4" s="136" t="s">
        <v>92</v>
      </c>
      <c r="L4" s="21"/>
      <c r="M4" s="137" t="s">
        <v>10</v>
      </c>
      <c r="AT4" s="18" t="s">
        <v>4</v>
      </c>
      <c r="AZ4" s="133" t="s">
        <v>93</v>
      </c>
      <c r="BA4" s="133" t="s">
        <v>94</v>
      </c>
      <c r="BB4" s="133" t="s">
        <v>1</v>
      </c>
      <c r="BC4" s="133" t="s">
        <v>95</v>
      </c>
      <c r="BD4" s="133" t="s">
        <v>85</v>
      </c>
    </row>
    <row r="5" s="1" customFormat="1" ht="6.96" customHeight="1">
      <c r="B5" s="21"/>
      <c r="L5" s="21"/>
      <c r="AZ5" s="133" t="s">
        <v>96</v>
      </c>
      <c r="BA5" s="133" t="s">
        <v>97</v>
      </c>
      <c r="BB5" s="133" t="s">
        <v>1</v>
      </c>
      <c r="BC5" s="133" t="s">
        <v>98</v>
      </c>
      <c r="BD5" s="133" t="s">
        <v>85</v>
      </c>
    </row>
    <row r="6" s="1" customFormat="1" ht="12" customHeight="1">
      <c r="B6" s="21"/>
      <c r="D6" s="138" t="s">
        <v>16</v>
      </c>
      <c r="L6" s="21"/>
      <c r="AZ6" s="133" t="s">
        <v>99</v>
      </c>
      <c r="BA6" s="133" t="s">
        <v>100</v>
      </c>
      <c r="BB6" s="133" t="s">
        <v>1</v>
      </c>
      <c r="BC6" s="133" t="s">
        <v>101</v>
      </c>
      <c r="BD6" s="133" t="s">
        <v>85</v>
      </c>
    </row>
    <row r="7" s="1" customFormat="1" ht="16.5" customHeight="1">
      <c r="B7" s="21"/>
      <c r="E7" s="139" t="str">
        <f>'Rekapitulace stavby'!K6</f>
        <v>Oprava havarijního stavu střechy ZŠ Pátova Česká Lípa</v>
      </c>
      <c r="F7" s="138"/>
      <c r="G7" s="138"/>
      <c r="H7" s="138"/>
      <c r="L7" s="21"/>
      <c r="AZ7" s="133" t="s">
        <v>102</v>
      </c>
      <c r="BA7" s="133" t="s">
        <v>103</v>
      </c>
      <c r="BB7" s="133" t="s">
        <v>1</v>
      </c>
      <c r="BC7" s="133" t="s">
        <v>91</v>
      </c>
      <c r="BD7" s="133" t="s">
        <v>85</v>
      </c>
    </row>
    <row r="8" s="2" customFormat="1" ht="12" customHeight="1">
      <c r="A8" s="39"/>
      <c r="B8" s="45"/>
      <c r="C8" s="39"/>
      <c r="D8" s="138" t="s">
        <v>104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3" t="s">
        <v>105</v>
      </c>
      <c r="BA8" s="133" t="s">
        <v>106</v>
      </c>
      <c r="BB8" s="133" t="s">
        <v>1</v>
      </c>
      <c r="BC8" s="133" t="s">
        <v>107</v>
      </c>
      <c r="BD8" s="133" t="s">
        <v>85</v>
      </c>
    </row>
    <row r="9" s="2" customFormat="1" ht="30" customHeight="1">
      <c r="A9" s="39"/>
      <c r="B9" s="45"/>
      <c r="C9" s="39"/>
      <c r="D9" s="39"/>
      <c r="E9" s="140" t="s">
        <v>108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3" t="s">
        <v>109</v>
      </c>
      <c r="BA9" s="133" t="s">
        <v>110</v>
      </c>
      <c r="BB9" s="133" t="s">
        <v>1</v>
      </c>
      <c r="BC9" s="133" t="s">
        <v>111</v>
      </c>
      <c r="BD9" s="133" t="s">
        <v>85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3" t="s">
        <v>112</v>
      </c>
      <c r="BA10" s="133" t="s">
        <v>113</v>
      </c>
      <c r="BB10" s="133" t="s">
        <v>1</v>
      </c>
      <c r="BC10" s="133" t="s">
        <v>114</v>
      </c>
      <c r="BD10" s="133" t="s">
        <v>85</v>
      </c>
    </row>
    <row r="11" s="2" customFormat="1" ht="12" customHeight="1">
      <c r="A11" s="39"/>
      <c r="B11" s="45"/>
      <c r="C11" s="39"/>
      <c r="D11" s="138" t="s">
        <v>18</v>
      </c>
      <c r="E11" s="39"/>
      <c r="F11" s="141" t="s">
        <v>1</v>
      </c>
      <c r="G11" s="39"/>
      <c r="H11" s="39"/>
      <c r="I11" s="138" t="s">
        <v>19</v>
      </c>
      <c r="J11" s="141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3" t="s">
        <v>115</v>
      </c>
      <c r="BA11" s="133" t="s">
        <v>116</v>
      </c>
      <c r="BB11" s="133" t="s">
        <v>1</v>
      </c>
      <c r="BC11" s="133" t="s">
        <v>117</v>
      </c>
      <c r="BD11" s="133" t="s">
        <v>85</v>
      </c>
    </row>
    <row r="12" s="2" customFormat="1" ht="12" customHeight="1">
      <c r="A12" s="39"/>
      <c r="B12" s="45"/>
      <c r="C12" s="39"/>
      <c r="D12" s="138" t="s">
        <v>20</v>
      </c>
      <c r="E12" s="39"/>
      <c r="F12" s="141" t="s">
        <v>118</v>
      </c>
      <c r="G12" s="39"/>
      <c r="H12" s="39"/>
      <c r="I12" s="138" t="s">
        <v>22</v>
      </c>
      <c r="J12" s="142" t="str">
        <f>'Rekapitulace stavby'!AN8</f>
        <v>15. 6. 2021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3" t="s">
        <v>119</v>
      </c>
      <c r="BA12" s="133" t="s">
        <v>120</v>
      </c>
      <c r="BB12" s="133" t="s">
        <v>1</v>
      </c>
      <c r="BC12" s="133" t="s">
        <v>121</v>
      </c>
      <c r="BD12" s="133" t="s">
        <v>85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3" t="s">
        <v>122</v>
      </c>
      <c r="BA13" s="133" t="s">
        <v>123</v>
      </c>
      <c r="BB13" s="133" t="s">
        <v>1</v>
      </c>
      <c r="BC13" s="133" t="s">
        <v>124</v>
      </c>
      <c r="BD13" s="133" t="s">
        <v>85</v>
      </c>
    </row>
    <row r="14" s="2" customFormat="1" ht="12" customHeight="1">
      <c r="A14" s="39"/>
      <c r="B14" s="45"/>
      <c r="C14" s="39"/>
      <c r="D14" s="138" t="s">
        <v>24</v>
      </c>
      <c r="E14" s="39"/>
      <c r="F14" s="39"/>
      <c r="G14" s="39"/>
      <c r="H14" s="39"/>
      <c r="I14" s="138" t="s">
        <v>25</v>
      </c>
      <c r="J14" s="141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3" t="s">
        <v>125</v>
      </c>
      <c r="BA14" s="133" t="s">
        <v>126</v>
      </c>
      <c r="BB14" s="133" t="s">
        <v>1</v>
      </c>
      <c r="BC14" s="133" t="s">
        <v>127</v>
      </c>
      <c r="BD14" s="133" t="s">
        <v>85</v>
      </c>
    </row>
    <row r="15" s="2" customFormat="1" ht="18" customHeight="1">
      <c r="A15" s="39"/>
      <c r="B15" s="45"/>
      <c r="C15" s="39"/>
      <c r="D15" s="39"/>
      <c r="E15" s="141" t="s">
        <v>26</v>
      </c>
      <c r="F15" s="39"/>
      <c r="G15" s="39"/>
      <c r="H15" s="39"/>
      <c r="I15" s="138" t="s">
        <v>27</v>
      </c>
      <c r="J15" s="141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3" t="s">
        <v>128</v>
      </c>
      <c r="BA15" s="133" t="s">
        <v>129</v>
      </c>
      <c r="BB15" s="133" t="s">
        <v>1</v>
      </c>
      <c r="BC15" s="133" t="s">
        <v>83</v>
      </c>
      <c r="BD15" s="133" t="s">
        <v>85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8" t="s">
        <v>28</v>
      </c>
      <c r="E17" s="39"/>
      <c r="F17" s="39"/>
      <c r="G17" s="39"/>
      <c r="H17" s="39"/>
      <c r="I17" s="13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1"/>
      <c r="G18" s="141"/>
      <c r="H18" s="141"/>
      <c r="I18" s="13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8" t="s">
        <v>31</v>
      </c>
      <c r="E20" s="39"/>
      <c r="F20" s="39"/>
      <c r="G20" s="39"/>
      <c r="H20" s="39"/>
      <c r="I20" s="138" t="s">
        <v>25</v>
      </c>
      <c r="J20" s="141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1" t="s">
        <v>130</v>
      </c>
      <c r="F21" s="39"/>
      <c r="G21" s="39"/>
      <c r="H21" s="39"/>
      <c r="I21" s="138" t="s">
        <v>27</v>
      </c>
      <c r="J21" s="141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8" t="s">
        <v>33</v>
      </c>
      <c r="E23" s="39"/>
      <c r="F23" s="39"/>
      <c r="G23" s="39"/>
      <c r="H23" s="39"/>
      <c r="I23" s="138" t="s">
        <v>25</v>
      </c>
      <c r="J23" s="141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1" t="s">
        <v>131</v>
      </c>
      <c r="F24" s="39"/>
      <c r="G24" s="39"/>
      <c r="H24" s="39"/>
      <c r="I24" s="138" t="s">
        <v>27</v>
      </c>
      <c r="J24" s="141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8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7"/>
      <c r="E29" s="147"/>
      <c r="F29" s="147"/>
      <c r="G29" s="147"/>
      <c r="H29" s="147"/>
      <c r="I29" s="147"/>
      <c r="J29" s="147"/>
      <c r="K29" s="14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8" t="s">
        <v>35</v>
      </c>
      <c r="E30" s="39"/>
      <c r="F30" s="39"/>
      <c r="G30" s="39"/>
      <c r="H30" s="39"/>
      <c r="I30" s="39"/>
      <c r="J30" s="149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7"/>
      <c r="E31" s="147"/>
      <c r="F31" s="147"/>
      <c r="G31" s="147"/>
      <c r="H31" s="147"/>
      <c r="I31" s="147"/>
      <c r="J31" s="147"/>
      <c r="K31" s="14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0" t="s">
        <v>37</v>
      </c>
      <c r="G32" s="39"/>
      <c r="H32" s="39"/>
      <c r="I32" s="150" t="s">
        <v>36</v>
      </c>
      <c r="J32" s="150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1" t="s">
        <v>39</v>
      </c>
      <c r="E33" s="138" t="s">
        <v>40</v>
      </c>
      <c r="F33" s="152">
        <f>ROUND((SUM(BE135:BE503)),  2)</f>
        <v>0</v>
      </c>
      <c r="G33" s="39"/>
      <c r="H33" s="39"/>
      <c r="I33" s="153">
        <v>0.20999999999999999</v>
      </c>
      <c r="J33" s="152">
        <f>ROUND(((SUM(BE135:BE503))*I33),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8" t="s">
        <v>41</v>
      </c>
      <c r="F34" s="152">
        <f>ROUND((SUM(BF135:BF503)),  2)</f>
        <v>0</v>
      </c>
      <c r="G34" s="39"/>
      <c r="H34" s="39"/>
      <c r="I34" s="153">
        <v>0.14999999999999999</v>
      </c>
      <c r="J34" s="152">
        <f>ROUND(((SUM(BF135:BF503))*I34),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42</v>
      </c>
      <c r="F35" s="152">
        <f>ROUND((SUM(BG135:BG503)),  2)</f>
        <v>0</v>
      </c>
      <c r="G35" s="39"/>
      <c r="H35" s="39"/>
      <c r="I35" s="153">
        <v>0.20999999999999999</v>
      </c>
      <c r="J35" s="15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8" t="s">
        <v>43</v>
      </c>
      <c r="F36" s="152">
        <f>ROUND((SUM(BH135:BH503)),  2)</f>
        <v>0</v>
      </c>
      <c r="G36" s="39"/>
      <c r="H36" s="39"/>
      <c r="I36" s="153">
        <v>0.14999999999999999</v>
      </c>
      <c r="J36" s="15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8" t="s">
        <v>44</v>
      </c>
      <c r="F37" s="152">
        <f>ROUND((SUM(BI135:BI503)),  2)</f>
        <v>0</v>
      </c>
      <c r="G37" s="39"/>
      <c r="H37" s="39"/>
      <c r="I37" s="153">
        <v>0</v>
      </c>
      <c r="J37" s="15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6"/>
      <c r="J39" s="159">
        <f>SUM(J30:J37)</f>
        <v>0</v>
      </c>
      <c r="K39" s="160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1" t="s">
        <v>48</v>
      </c>
      <c r="E50" s="162"/>
      <c r="F50" s="162"/>
      <c r="G50" s="161" t="s">
        <v>49</v>
      </c>
      <c r="H50" s="162"/>
      <c r="I50" s="162"/>
      <c r="J50" s="162"/>
      <c r="K50" s="16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3" t="s">
        <v>50</v>
      </c>
      <c r="E61" s="164"/>
      <c r="F61" s="165" t="s">
        <v>51</v>
      </c>
      <c r="G61" s="163" t="s">
        <v>50</v>
      </c>
      <c r="H61" s="164"/>
      <c r="I61" s="164"/>
      <c r="J61" s="166" t="s">
        <v>51</v>
      </c>
      <c r="K61" s="164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1" t="s">
        <v>52</v>
      </c>
      <c r="E65" s="167"/>
      <c r="F65" s="167"/>
      <c r="G65" s="161" t="s">
        <v>53</v>
      </c>
      <c r="H65" s="167"/>
      <c r="I65" s="167"/>
      <c r="J65" s="167"/>
      <c r="K65" s="16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3" t="s">
        <v>50</v>
      </c>
      <c r="E76" s="164"/>
      <c r="F76" s="165" t="s">
        <v>51</v>
      </c>
      <c r="G76" s="163" t="s">
        <v>50</v>
      </c>
      <c r="H76" s="164"/>
      <c r="I76" s="164"/>
      <c r="J76" s="166" t="s">
        <v>51</v>
      </c>
      <c r="K76" s="16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2" t="str">
        <f>E7</f>
        <v>Oprava havarijního stavu střechy ZŠ Pátova Česká Lípa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20210060130 - Oprava střechy ZŠ Pátova 406/1, Česká Lípa - STŘEDNÍ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Česká Lípa</v>
      </c>
      <c r="G89" s="41"/>
      <c r="H89" s="41"/>
      <c r="I89" s="33" t="s">
        <v>22</v>
      </c>
      <c r="J89" s="80" t="str">
        <f>IF(J12="","",J12)</f>
        <v>15. 6. 2021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Česká Lípa, Náměstí T.G.M., č.p.1</v>
      </c>
      <c r="G91" s="41"/>
      <c r="H91" s="41"/>
      <c r="I91" s="33" t="s">
        <v>31</v>
      </c>
      <c r="J91" s="37" t="str">
        <f>E21</f>
        <v>ANTA.CT spol.s r.o.Masarykova 542/18, Liberec I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Blažková M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3" t="s">
        <v>133</v>
      </c>
      <c r="D94" s="174"/>
      <c r="E94" s="174"/>
      <c r="F94" s="174"/>
      <c r="G94" s="174"/>
      <c r="H94" s="174"/>
      <c r="I94" s="174"/>
      <c r="J94" s="175" t="s">
        <v>134</v>
      </c>
      <c r="K94" s="174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6" t="s">
        <v>135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136</v>
      </c>
    </row>
    <row r="97" s="9" customFormat="1" ht="24.96" customHeight="1">
      <c r="A97" s="9"/>
      <c r="B97" s="177"/>
      <c r="C97" s="178"/>
      <c r="D97" s="179" t="s">
        <v>137</v>
      </c>
      <c r="E97" s="180"/>
      <c r="F97" s="180"/>
      <c r="G97" s="180"/>
      <c r="H97" s="180"/>
      <c r="I97" s="180"/>
      <c r="J97" s="181">
        <f>J136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138</v>
      </c>
      <c r="E98" s="186"/>
      <c r="F98" s="186"/>
      <c r="G98" s="186"/>
      <c r="H98" s="186"/>
      <c r="I98" s="186"/>
      <c r="J98" s="187">
        <f>J137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139</v>
      </c>
      <c r="E99" s="186"/>
      <c r="F99" s="186"/>
      <c r="G99" s="186"/>
      <c r="H99" s="186"/>
      <c r="I99" s="186"/>
      <c r="J99" s="187">
        <f>J150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140</v>
      </c>
      <c r="E100" s="186"/>
      <c r="F100" s="186"/>
      <c r="G100" s="186"/>
      <c r="H100" s="186"/>
      <c r="I100" s="186"/>
      <c r="J100" s="187">
        <f>J205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141</v>
      </c>
      <c r="E101" s="186"/>
      <c r="F101" s="186"/>
      <c r="G101" s="186"/>
      <c r="H101" s="186"/>
      <c r="I101" s="186"/>
      <c r="J101" s="187">
        <f>J213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142</v>
      </c>
      <c r="E102" s="186"/>
      <c r="F102" s="186"/>
      <c r="G102" s="186"/>
      <c r="H102" s="186"/>
      <c r="I102" s="186"/>
      <c r="J102" s="187">
        <f>J255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143</v>
      </c>
      <c r="E103" s="180"/>
      <c r="F103" s="180"/>
      <c r="G103" s="180"/>
      <c r="H103" s="180"/>
      <c r="I103" s="180"/>
      <c r="J103" s="181">
        <f>J257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144</v>
      </c>
      <c r="E104" s="186"/>
      <c r="F104" s="186"/>
      <c r="G104" s="186"/>
      <c r="H104" s="186"/>
      <c r="I104" s="186"/>
      <c r="J104" s="187">
        <f>J258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145</v>
      </c>
      <c r="E105" s="186"/>
      <c r="F105" s="186"/>
      <c r="G105" s="186"/>
      <c r="H105" s="186"/>
      <c r="I105" s="186"/>
      <c r="J105" s="187">
        <f>J262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146</v>
      </c>
      <c r="E106" s="186"/>
      <c r="F106" s="186"/>
      <c r="G106" s="186"/>
      <c r="H106" s="186"/>
      <c r="I106" s="186"/>
      <c r="J106" s="187">
        <f>J305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147</v>
      </c>
      <c r="E107" s="186"/>
      <c r="F107" s="186"/>
      <c r="G107" s="186"/>
      <c r="H107" s="186"/>
      <c r="I107" s="186"/>
      <c r="J107" s="187">
        <f>J330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148</v>
      </c>
      <c r="E108" s="186"/>
      <c r="F108" s="186"/>
      <c r="G108" s="186"/>
      <c r="H108" s="186"/>
      <c r="I108" s="186"/>
      <c r="J108" s="187">
        <f>J435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149</v>
      </c>
      <c r="E109" s="186"/>
      <c r="F109" s="186"/>
      <c r="G109" s="186"/>
      <c r="H109" s="186"/>
      <c r="I109" s="186"/>
      <c r="J109" s="187">
        <f>J464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7"/>
      <c r="C110" s="178"/>
      <c r="D110" s="179" t="s">
        <v>150</v>
      </c>
      <c r="E110" s="180"/>
      <c r="F110" s="180"/>
      <c r="G110" s="180"/>
      <c r="H110" s="180"/>
      <c r="I110" s="180"/>
      <c r="J110" s="181">
        <f>J487</f>
        <v>0</v>
      </c>
      <c r="K110" s="178"/>
      <c r="L110" s="182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3"/>
      <c r="C111" s="184"/>
      <c r="D111" s="185" t="s">
        <v>151</v>
      </c>
      <c r="E111" s="186"/>
      <c r="F111" s="186"/>
      <c r="G111" s="186"/>
      <c r="H111" s="186"/>
      <c r="I111" s="186"/>
      <c r="J111" s="187">
        <f>J488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152</v>
      </c>
      <c r="E112" s="186"/>
      <c r="F112" s="186"/>
      <c r="G112" s="186"/>
      <c r="H112" s="186"/>
      <c r="I112" s="186"/>
      <c r="J112" s="187">
        <f>J493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153</v>
      </c>
      <c r="E113" s="186"/>
      <c r="F113" s="186"/>
      <c r="G113" s="186"/>
      <c r="H113" s="186"/>
      <c r="I113" s="186"/>
      <c r="J113" s="187">
        <f>J495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154</v>
      </c>
      <c r="E114" s="186"/>
      <c r="F114" s="186"/>
      <c r="G114" s="186"/>
      <c r="H114" s="186"/>
      <c r="I114" s="186"/>
      <c r="J114" s="187">
        <f>J500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3"/>
      <c r="C115" s="184"/>
      <c r="D115" s="185" t="s">
        <v>155</v>
      </c>
      <c r="E115" s="186"/>
      <c r="F115" s="186"/>
      <c r="G115" s="186"/>
      <c r="H115" s="186"/>
      <c r="I115" s="186"/>
      <c r="J115" s="187">
        <f>J502</f>
        <v>0</v>
      </c>
      <c r="K115" s="184"/>
      <c r="L115" s="18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156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72" t="str">
        <f>E7</f>
        <v>Oprava havarijního stavu střechy ZŠ Pátova Česká Lípa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104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30" customHeight="1">
      <c r="A127" s="39"/>
      <c r="B127" s="40"/>
      <c r="C127" s="41"/>
      <c r="D127" s="41"/>
      <c r="E127" s="77" t="str">
        <f>E9</f>
        <v>20210060130 - Oprava střechy ZŠ Pátova 406/1, Česká Lípa - STŘEDNÍ ČÁST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>Česká Lípa</v>
      </c>
      <c r="G129" s="41"/>
      <c r="H129" s="41"/>
      <c r="I129" s="33" t="s">
        <v>22</v>
      </c>
      <c r="J129" s="80" t="str">
        <f>IF(J12="","",J12)</f>
        <v>15. 6. 2021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40.05" customHeight="1">
      <c r="A131" s="39"/>
      <c r="B131" s="40"/>
      <c r="C131" s="33" t="s">
        <v>24</v>
      </c>
      <c r="D131" s="41"/>
      <c r="E131" s="41"/>
      <c r="F131" s="28" t="str">
        <f>E15</f>
        <v>Město Česká Lípa, Náměstí T.G.M., č.p.1</v>
      </c>
      <c r="G131" s="41"/>
      <c r="H131" s="41"/>
      <c r="I131" s="33" t="s">
        <v>31</v>
      </c>
      <c r="J131" s="37" t="str">
        <f>E21</f>
        <v>ANTA.CT spol.s r.o.Masarykova 542/18, Liberec I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28</v>
      </c>
      <c r="D132" s="41"/>
      <c r="E132" s="41"/>
      <c r="F132" s="28" t="str">
        <f>IF(E18="","",E18)</f>
        <v>Vyplň údaj</v>
      </c>
      <c r="G132" s="41"/>
      <c r="H132" s="41"/>
      <c r="I132" s="33" t="s">
        <v>33</v>
      </c>
      <c r="J132" s="37" t="str">
        <f>E24</f>
        <v>Blažková M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189"/>
      <c r="B134" s="190"/>
      <c r="C134" s="191" t="s">
        <v>157</v>
      </c>
      <c r="D134" s="192" t="s">
        <v>60</v>
      </c>
      <c r="E134" s="192" t="s">
        <v>56</v>
      </c>
      <c r="F134" s="192" t="s">
        <v>57</v>
      </c>
      <c r="G134" s="192" t="s">
        <v>158</v>
      </c>
      <c r="H134" s="192" t="s">
        <v>159</v>
      </c>
      <c r="I134" s="192" t="s">
        <v>160</v>
      </c>
      <c r="J134" s="192" t="s">
        <v>134</v>
      </c>
      <c r="K134" s="193" t="s">
        <v>161</v>
      </c>
      <c r="L134" s="194"/>
      <c r="M134" s="101" t="s">
        <v>1</v>
      </c>
      <c r="N134" s="102" t="s">
        <v>39</v>
      </c>
      <c r="O134" s="102" t="s">
        <v>162</v>
      </c>
      <c r="P134" s="102" t="s">
        <v>163</v>
      </c>
      <c r="Q134" s="102" t="s">
        <v>164</v>
      </c>
      <c r="R134" s="102" t="s">
        <v>165</v>
      </c>
      <c r="S134" s="102" t="s">
        <v>166</v>
      </c>
      <c r="T134" s="103" t="s">
        <v>167</v>
      </c>
      <c r="U134" s="189"/>
      <c r="V134" s="189"/>
      <c r="W134" s="189"/>
      <c r="X134" s="189"/>
      <c r="Y134" s="189"/>
      <c r="Z134" s="189"/>
      <c r="AA134" s="189"/>
      <c r="AB134" s="189"/>
      <c r="AC134" s="189"/>
      <c r="AD134" s="189"/>
      <c r="AE134" s="189"/>
    </row>
    <row r="135" s="2" customFormat="1" ht="22.8" customHeight="1">
      <c r="A135" s="39"/>
      <c r="B135" s="40"/>
      <c r="C135" s="108" t="s">
        <v>168</v>
      </c>
      <c r="D135" s="41"/>
      <c r="E135" s="41"/>
      <c r="F135" s="41"/>
      <c r="G135" s="41"/>
      <c r="H135" s="41"/>
      <c r="I135" s="41"/>
      <c r="J135" s="195">
        <f>BK135</f>
        <v>0</v>
      </c>
      <c r="K135" s="41"/>
      <c r="L135" s="45"/>
      <c r="M135" s="104"/>
      <c r="N135" s="196"/>
      <c r="O135" s="105"/>
      <c r="P135" s="197">
        <f>P136+P257+P487</f>
        <v>0</v>
      </c>
      <c r="Q135" s="105"/>
      <c r="R135" s="197">
        <f>R136+R257+R487</f>
        <v>8.0308625673000016</v>
      </c>
      <c r="S135" s="105"/>
      <c r="T135" s="198">
        <f>T136+T257+T487</f>
        <v>6.4509600000000002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74</v>
      </c>
      <c r="AU135" s="18" t="s">
        <v>136</v>
      </c>
      <c r="BK135" s="199">
        <f>BK136+BK257+BK487</f>
        <v>0</v>
      </c>
    </row>
    <row r="136" s="12" customFormat="1" ht="25.92" customHeight="1">
      <c r="A136" s="12"/>
      <c r="B136" s="200"/>
      <c r="C136" s="201"/>
      <c r="D136" s="202" t="s">
        <v>74</v>
      </c>
      <c r="E136" s="203" t="s">
        <v>169</v>
      </c>
      <c r="F136" s="203" t="s">
        <v>170</v>
      </c>
      <c r="G136" s="201"/>
      <c r="H136" s="201"/>
      <c r="I136" s="204"/>
      <c r="J136" s="205">
        <f>BK136</f>
        <v>0</v>
      </c>
      <c r="K136" s="201"/>
      <c r="L136" s="206"/>
      <c r="M136" s="207"/>
      <c r="N136" s="208"/>
      <c r="O136" s="208"/>
      <c r="P136" s="209">
        <f>P137+P150+P205+P213+P255</f>
        <v>0</v>
      </c>
      <c r="Q136" s="208"/>
      <c r="R136" s="209">
        <f>R137+R150+R205+R213+R255</f>
        <v>1.7265971825000002</v>
      </c>
      <c r="S136" s="208"/>
      <c r="T136" s="210">
        <f>T137+T150+T205+T213+T255</f>
        <v>0.32733999999999996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83</v>
      </c>
      <c r="AT136" s="212" t="s">
        <v>74</v>
      </c>
      <c r="AU136" s="212" t="s">
        <v>75</v>
      </c>
      <c r="AY136" s="211" t="s">
        <v>171</v>
      </c>
      <c r="BK136" s="213">
        <f>BK137+BK150+BK205+BK213+BK255</f>
        <v>0</v>
      </c>
    </row>
    <row r="137" s="12" customFormat="1" ht="22.8" customHeight="1">
      <c r="A137" s="12"/>
      <c r="B137" s="200"/>
      <c r="C137" s="201"/>
      <c r="D137" s="202" t="s">
        <v>74</v>
      </c>
      <c r="E137" s="214" t="s">
        <v>172</v>
      </c>
      <c r="F137" s="214" t="s">
        <v>173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SUM(P138:P149)</f>
        <v>0</v>
      </c>
      <c r="Q137" s="208"/>
      <c r="R137" s="209">
        <f>SUM(R138:R149)</f>
        <v>1.6455859200000003</v>
      </c>
      <c r="S137" s="208"/>
      <c r="T137" s="210">
        <f>SUM(T138:T149)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83</v>
      </c>
      <c r="AT137" s="212" t="s">
        <v>74</v>
      </c>
      <c r="AU137" s="212" t="s">
        <v>83</v>
      </c>
      <c r="AY137" s="211" t="s">
        <v>171</v>
      </c>
      <c r="BK137" s="213">
        <f>SUM(BK138:BK149)</f>
        <v>0</v>
      </c>
    </row>
    <row r="138" s="2" customFormat="1" ht="37.8" customHeight="1">
      <c r="A138" s="39"/>
      <c r="B138" s="40"/>
      <c r="C138" s="216" t="s">
        <v>83</v>
      </c>
      <c r="D138" s="216" t="s">
        <v>174</v>
      </c>
      <c r="E138" s="217" t="s">
        <v>175</v>
      </c>
      <c r="F138" s="218" t="s">
        <v>176</v>
      </c>
      <c r="G138" s="219" t="s">
        <v>177</v>
      </c>
      <c r="H138" s="220">
        <v>36.240000000000002</v>
      </c>
      <c r="I138" s="221"/>
      <c r="J138" s="222">
        <f>ROUND(I138*H138,2)</f>
        <v>0</v>
      </c>
      <c r="K138" s="218" t="s">
        <v>1</v>
      </c>
      <c r="L138" s="45"/>
      <c r="M138" s="223" t="s">
        <v>1</v>
      </c>
      <c r="N138" s="224" t="s">
        <v>40</v>
      </c>
      <c r="O138" s="92"/>
      <c r="P138" s="225">
        <f>O138*H138</f>
        <v>0</v>
      </c>
      <c r="Q138" s="225">
        <v>0.034500000000000003</v>
      </c>
      <c r="R138" s="225">
        <f>Q138*H138</f>
        <v>1.2502800000000003</v>
      </c>
      <c r="S138" s="225">
        <v>0</v>
      </c>
      <c r="T138" s="22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7" t="s">
        <v>178</v>
      </c>
      <c r="AT138" s="227" t="s">
        <v>174</v>
      </c>
      <c r="AU138" s="227" t="s">
        <v>85</v>
      </c>
      <c r="AY138" s="18" t="s">
        <v>171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8" t="s">
        <v>83</v>
      </c>
      <c r="BK138" s="228">
        <f>ROUND(I138*H138,2)</f>
        <v>0</v>
      </c>
      <c r="BL138" s="18" t="s">
        <v>178</v>
      </c>
      <c r="BM138" s="227" t="s">
        <v>179</v>
      </c>
    </row>
    <row r="139" s="13" customFormat="1">
      <c r="A139" s="13"/>
      <c r="B139" s="229"/>
      <c r="C139" s="230"/>
      <c r="D139" s="231" t="s">
        <v>180</v>
      </c>
      <c r="E139" s="232" t="s">
        <v>1</v>
      </c>
      <c r="F139" s="233" t="s">
        <v>181</v>
      </c>
      <c r="G139" s="230"/>
      <c r="H139" s="232" t="s">
        <v>1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180</v>
      </c>
      <c r="AU139" s="239" t="s">
        <v>85</v>
      </c>
      <c r="AV139" s="13" t="s">
        <v>83</v>
      </c>
      <c r="AW139" s="13" t="s">
        <v>30</v>
      </c>
      <c r="AX139" s="13" t="s">
        <v>75</v>
      </c>
      <c r="AY139" s="239" t="s">
        <v>171</v>
      </c>
    </row>
    <row r="140" s="13" customFormat="1">
      <c r="A140" s="13"/>
      <c r="B140" s="229"/>
      <c r="C140" s="230"/>
      <c r="D140" s="231" t="s">
        <v>180</v>
      </c>
      <c r="E140" s="232" t="s">
        <v>1</v>
      </c>
      <c r="F140" s="233" t="s">
        <v>182</v>
      </c>
      <c r="G140" s="230"/>
      <c r="H140" s="232" t="s">
        <v>1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180</v>
      </c>
      <c r="AU140" s="239" t="s">
        <v>85</v>
      </c>
      <c r="AV140" s="13" t="s">
        <v>83</v>
      </c>
      <c r="AW140" s="13" t="s">
        <v>30</v>
      </c>
      <c r="AX140" s="13" t="s">
        <v>75</v>
      </c>
      <c r="AY140" s="239" t="s">
        <v>171</v>
      </c>
    </row>
    <row r="141" s="14" customFormat="1">
      <c r="A141" s="14"/>
      <c r="B141" s="240"/>
      <c r="C141" s="241"/>
      <c r="D141" s="231" t="s">
        <v>180</v>
      </c>
      <c r="E141" s="242" t="s">
        <v>1</v>
      </c>
      <c r="F141" s="243" t="s">
        <v>183</v>
      </c>
      <c r="G141" s="241"/>
      <c r="H141" s="244">
        <v>31.739999999999998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180</v>
      </c>
      <c r="AU141" s="250" t="s">
        <v>85</v>
      </c>
      <c r="AV141" s="14" t="s">
        <v>85</v>
      </c>
      <c r="AW141" s="14" t="s">
        <v>30</v>
      </c>
      <c r="AX141" s="14" t="s">
        <v>75</v>
      </c>
      <c r="AY141" s="250" t="s">
        <v>171</v>
      </c>
    </row>
    <row r="142" s="14" customFormat="1">
      <c r="A142" s="14"/>
      <c r="B142" s="240"/>
      <c r="C142" s="241"/>
      <c r="D142" s="231" t="s">
        <v>180</v>
      </c>
      <c r="E142" s="242" t="s">
        <v>1</v>
      </c>
      <c r="F142" s="243" t="s">
        <v>184</v>
      </c>
      <c r="G142" s="241"/>
      <c r="H142" s="244">
        <v>4.5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180</v>
      </c>
      <c r="AU142" s="250" t="s">
        <v>85</v>
      </c>
      <c r="AV142" s="14" t="s">
        <v>85</v>
      </c>
      <c r="AW142" s="14" t="s">
        <v>30</v>
      </c>
      <c r="AX142" s="14" t="s">
        <v>75</v>
      </c>
      <c r="AY142" s="250" t="s">
        <v>171</v>
      </c>
    </row>
    <row r="143" s="15" customFormat="1">
      <c r="A143" s="15"/>
      <c r="B143" s="251"/>
      <c r="C143" s="252"/>
      <c r="D143" s="231" t="s">
        <v>180</v>
      </c>
      <c r="E143" s="253" t="s">
        <v>109</v>
      </c>
      <c r="F143" s="254" t="s">
        <v>185</v>
      </c>
      <c r="G143" s="252"/>
      <c r="H143" s="255">
        <v>36.240000000000002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1" t="s">
        <v>180</v>
      </c>
      <c r="AU143" s="261" t="s">
        <v>85</v>
      </c>
      <c r="AV143" s="15" t="s">
        <v>178</v>
      </c>
      <c r="AW143" s="15" t="s">
        <v>30</v>
      </c>
      <c r="AX143" s="15" t="s">
        <v>83</v>
      </c>
      <c r="AY143" s="261" t="s">
        <v>171</v>
      </c>
    </row>
    <row r="144" s="2" customFormat="1" ht="24.15" customHeight="1">
      <c r="A144" s="39"/>
      <c r="B144" s="40"/>
      <c r="C144" s="216" t="s">
        <v>85</v>
      </c>
      <c r="D144" s="216" t="s">
        <v>174</v>
      </c>
      <c r="E144" s="217" t="s">
        <v>186</v>
      </c>
      <c r="F144" s="218" t="s">
        <v>187</v>
      </c>
      <c r="G144" s="219" t="s">
        <v>177</v>
      </c>
      <c r="H144" s="220">
        <v>36.240000000000002</v>
      </c>
      <c r="I144" s="221"/>
      <c r="J144" s="222">
        <f>ROUND(I144*H144,2)</f>
        <v>0</v>
      </c>
      <c r="K144" s="218" t="s">
        <v>1</v>
      </c>
      <c r="L144" s="45"/>
      <c r="M144" s="223" t="s">
        <v>1</v>
      </c>
      <c r="N144" s="224" t="s">
        <v>40</v>
      </c>
      <c r="O144" s="92"/>
      <c r="P144" s="225">
        <f>O144*H144</f>
        <v>0</v>
      </c>
      <c r="Q144" s="225">
        <v>0.0064999999999999997</v>
      </c>
      <c r="R144" s="225">
        <f>Q144*H144</f>
        <v>0.23555999999999999</v>
      </c>
      <c r="S144" s="225">
        <v>0</v>
      </c>
      <c r="T144" s="22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7" t="s">
        <v>178</v>
      </c>
      <c r="AT144" s="227" t="s">
        <v>174</v>
      </c>
      <c r="AU144" s="227" t="s">
        <v>85</v>
      </c>
      <c r="AY144" s="18" t="s">
        <v>171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8" t="s">
        <v>83</v>
      </c>
      <c r="BK144" s="228">
        <f>ROUND(I144*H144,2)</f>
        <v>0</v>
      </c>
      <c r="BL144" s="18" t="s">
        <v>178</v>
      </c>
      <c r="BM144" s="227" t="s">
        <v>188</v>
      </c>
    </row>
    <row r="145" s="14" customFormat="1">
      <c r="A145" s="14"/>
      <c r="B145" s="240"/>
      <c r="C145" s="241"/>
      <c r="D145" s="231" t="s">
        <v>180</v>
      </c>
      <c r="E145" s="242" t="s">
        <v>1</v>
      </c>
      <c r="F145" s="243" t="s">
        <v>109</v>
      </c>
      <c r="G145" s="241"/>
      <c r="H145" s="244">
        <v>36.240000000000002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180</v>
      </c>
      <c r="AU145" s="250" t="s">
        <v>85</v>
      </c>
      <c r="AV145" s="14" t="s">
        <v>85</v>
      </c>
      <c r="AW145" s="14" t="s">
        <v>30</v>
      </c>
      <c r="AX145" s="14" t="s">
        <v>83</v>
      </c>
      <c r="AY145" s="250" t="s">
        <v>171</v>
      </c>
    </row>
    <row r="146" s="2" customFormat="1" ht="33" customHeight="1">
      <c r="A146" s="39"/>
      <c r="B146" s="40"/>
      <c r="C146" s="216" t="s">
        <v>189</v>
      </c>
      <c r="D146" s="216" t="s">
        <v>174</v>
      </c>
      <c r="E146" s="217" t="s">
        <v>190</v>
      </c>
      <c r="F146" s="218" t="s">
        <v>191</v>
      </c>
      <c r="G146" s="219" t="s">
        <v>177</v>
      </c>
      <c r="H146" s="220">
        <v>36.240000000000002</v>
      </c>
      <c r="I146" s="221"/>
      <c r="J146" s="222">
        <f>ROUND(I146*H146,2)</f>
        <v>0</v>
      </c>
      <c r="K146" s="218" t="s">
        <v>1</v>
      </c>
      <c r="L146" s="45"/>
      <c r="M146" s="223" t="s">
        <v>1</v>
      </c>
      <c r="N146" s="224" t="s">
        <v>40</v>
      </c>
      <c r="O146" s="92"/>
      <c r="P146" s="225">
        <f>O146*H146</f>
        <v>0</v>
      </c>
      <c r="Q146" s="225">
        <v>0.0044079999999999996</v>
      </c>
      <c r="R146" s="225">
        <f>Q146*H146</f>
        <v>0.15974591999999999</v>
      </c>
      <c r="S146" s="225">
        <v>0</v>
      </c>
      <c r="T146" s="22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7" t="s">
        <v>178</v>
      </c>
      <c r="AT146" s="227" t="s">
        <v>174</v>
      </c>
      <c r="AU146" s="227" t="s">
        <v>85</v>
      </c>
      <c r="AY146" s="18" t="s">
        <v>171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8" t="s">
        <v>83</v>
      </c>
      <c r="BK146" s="228">
        <f>ROUND(I146*H146,2)</f>
        <v>0</v>
      </c>
      <c r="BL146" s="18" t="s">
        <v>178</v>
      </c>
      <c r="BM146" s="227" t="s">
        <v>192</v>
      </c>
    </row>
    <row r="147" s="14" customFormat="1">
      <c r="A147" s="14"/>
      <c r="B147" s="240"/>
      <c r="C147" s="241"/>
      <c r="D147" s="231" t="s">
        <v>180</v>
      </c>
      <c r="E147" s="242" t="s">
        <v>1</v>
      </c>
      <c r="F147" s="243" t="s">
        <v>109</v>
      </c>
      <c r="G147" s="241"/>
      <c r="H147" s="244">
        <v>36.240000000000002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180</v>
      </c>
      <c r="AU147" s="250" t="s">
        <v>85</v>
      </c>
      <c r="AV147" s="14" t="s">
        <v>85</v>
      </c>
      <c r="AW147" s="14" t="s">
        <v>30</v>
      </c>
      <c r="AX147" s="14" t="s">
        <v>83</v>
      </c>
      <c r="AY147" s="250" t="s">
        <v>171</v>
      </c>
    </row>
    <row r="148" s="2" customFormat="1" ht="24.15" customHeight="1">
      <c r="A148" s="39"/>
      <c r="B148" s="40"/>
      <c r="C148" s="216" t="s">
        <v>178</v>
      </c>
      <c r="D148" s="216" t="s">
        <v>174</v>
      </c>
      <c r="E148" s="217" t="s">
        <v>193</v>
      </c>
      <c r="F148" s="218" t="s">
        <v>194</v>
      </c>
      <c r="G148" s="219" t="s">
        <v>177</v>
      </c>
      <c r="H148" s="220">
        <v>108.72</v>
      </c>
      <c r="I148" s="221"/>
      <c r="J148" s="222">
        <f>ROUND(I148*H148,2)</f>
        <v>0</v>
      </c>
      <c r="K148" s="218" t="s">
        <v>1</v>
      </c>
      <c r="L148" s="45"/>
      <c r="M148" s="223" t="s">
        <v>1</v>
      </c>
      <c r="N148" s="224" t="s">
        <v>40</v>
      </c>
      <c r="O148" s="92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7" t="s">
        <v>178</v>
      </c>
      <c r="AT148" s="227" t="s">
        <v>174</v>
      </c>
      <c r="AU148" s="227" t="s">
        <v>85</v>
      </c>
      <c r="AY148" s="18" t="s">
        <v>171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8" t="s">
        <v>83</v>
      </c>
      <c r="BK148" s="228">
        <f>ROUND(I148*H148,2)</f>
        <v>0</v>
      </c>
      <c r="BL148" s="18" t="s">
        <v>178</v>
      </c>
      <c r="BM148" s="227" t="s">
        <v>195</v>
      </c>
    </row>
    <row r="149" s="14" customFormat="1">
      <c r="A149" s="14"/>
      <c r="B149" s="240"/>
      <c r="C149" s="241"/>
      <c r="D149" s="231" t="s">
        <v>180</v>
      </c>
      <c r="E149" s="242" t="s">
        <v>1</v>
      </c>
      <c r="F149" s="243" t="s">
        <v>196</v>
      </c>
      <c r="G149" s="241"/>
      <c r="H149" s="244">
        <v>108.72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180</v>
      </c>
      <c r="AU149" s="250" t="s">
        <v>85</v>
      </c>
      <c r="AV149" s="14" t="s">
        <v>85</v>
      </c>
      <c r="AW149" s="14" t="s">
        <v>30</v>
      </c>
      <c r="AX149" s="14" t="s">
        <v>83</v>
      </c>
      <c r="AY149" s="250" t="s">
        <v>171</v>
      </c>
    </row>
    <row r="150" s="12" customFormat="1" ht="22.8" customHeight="1">
      <c r="A150" s="12"/>
      <c r="B150" s="200"/>
      <c r="C150" s="201"/>
      <c r="D150" s="202" t="s">
        <v>74</v>
      </c>
      <c r="E150" s="214" t="s">
        <v>197</v>
      </c>
      <c r="F150" s="214" t="s">
        <v>198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SUM(P151:P204)</f>
        <v>0</v>
      </c>
      <c r="Q150" s="208"/>
      <c r="R150" s="209">
        <f>SUM(R151:R204)</f>
        <v>0.036386262499999995</v>
      </c>
      <c r="S150" s="208"/>
      <c r="T150" s="210">
        <f>SUM(T151:T204)</f>
        <v>0.32733999999999996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83</v>
      </c>
      <c r="AT150" s="212" t="s">
        <v>74</v>
      </c>
      <c r="AU150" s="212" t="s">
        <v>83</v>
      </c>
      <c r="AY150" s="211" t="s">
        <v>171</v>
      </c>
      <c r="BK150" s="213">
        <f>SUM(BK151:BK204)</f>
        <v>0</v>
      </c>
    </row>
    <row r="151" s="2" customFormat="1" ht="16.5" customHeight="1">
      <c r="A151" s="39"/>
      <c r="B151" s="40"/>
      <c r="C151" s="216" t="s">
        <v>199</v>
      </c>
      <c r="D151" s="216" t="s">
        <v>174</v>
      </c>
      <c r="E151" s="217" t="s">
        <v>200</v>
      </c>
      <c r="F151" s="218" t="s">
        <v>201</v>
      </c>
      <c r="G151" s="219" t="s">
        <v>177</v>
      </c>
      <c r="H151" s="220">
        <v>176.37799999999999</v>
      </c>
      <c r="I151" s="221"/>
      <c r="J151" s="222">
        <f>ROUND(I151*H151,2)</f>
        <v>0</v>
      </c>
      <c r="K151" s="218" t="s">
        <v>1</v>
      </c>
      <c r="L151" s="45"/>
      <c r="M151" s="223" t="s">
        <v>1</v>
      </c>
      <c r="N151" s="224" t="s">
        <v>40</v>
      </c>
      <c r="O151" s="92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7" t="s">
        <v>178</v>
      </c>
      <c r="AT151" s="227" t="s">
        <v>174</v>
      </c>
      <c r="AU151" s="227" t="s">
        <v>85</v>
      </c>
      <c r="AY151" s="18" t="s">
        <v>171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8" t="s">
        <v>83</v>
      </c>
      <c r="BK151" s="228">
        <f>ROUND(I151*H151,2)</f>
        <v>0</v>
      </c>
      <c r="BL151" s="18" t="s">
        <v>178</v>
      </c>
      <c r="BM151" s="227" t="s">
        <v>202</v>
      </c>
    </row>
    <row r="152" s="13" customFormat="1">
      <c r="A152" s="13"/>
      <c r="B152" s="229"/>
      <c r="C152" s="230"/>
      <c r="D152" s="231" t="s">
        <v>180</v>
      </c>
      <c r="E152" s="232" t="s">
        <v>1</v>
      </c>
      <c r="F152" s="233" t="s">
        <v>203</v>
      </c>
      <c r="G152" s="230"/>
      <c r="H152" s="232" t="s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180</v>
      </c>
      <c r="AU152" s="239" t="s">
        <v>85</v>
      </c>
      <c r="AV152" s="13" t="s">
        <v>83</v>
      </c>
      <c r="AW152" s="13" t="s">
        <v>30</v>
      </c>
      <c r="AX152" s="13" t="s">
        <v>75</v>
      </c>
      <c r="AY152" s="239" t="s">
        <v>171</v>
      </c>
    </row>
    <row r="153" s="14" customFormat="1">
      <c r="A153" s="14"/>
      <c r="B153" s="240"/>
      <c r="C153" s="241"/>
      <c r="D153" s="231" t="s">
        <v>180</v>
      </c>
      <c r="E153" s="242" t="s">
        <v>96</v>
      </c>
      <c r="F153" s="243" t="s">
        <v>204</v>
      </c>
      <c r="G153" s="241"/>
      <c r="H153" s="244">
        <v>176.37799999999999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180</v>
      </c>
      <c r="AU153" s="250" t="s">
        <v>85</v>
      </c>
      <c r="AV153" s="14" t="s">
        <v>85</v>
      </c>
      <c r="AW153" s="14" t="s">
        <v>30</v>
      </c>
      <c r="AX153" s="14" t="s">
        <v>83</v>
      </c>
      <c r="AY153" s="250" t="s">
        <v>171</v>
      </c>
    </row>
    <row r="154" s="2" customFormat="1" ht="16.5" customHeight="1">
      <c r="A154" s="39"/>
      <c r="B154" s="40"/>
      <c r="C154" s="216" t="s">
        <v>172</v>
      </c>
      <c r="D154" s="216" t="s">
        <v>174</v>
      </c>
      <c r="E154" s="217" t="s">
        <v>205</v>
      </c>
      <c r="F154" s="218" t="s">
        <v>206</v>
      </c>
      <c r="G154" s="219" t="s">
        <v>177</v>
      </c>
      <c r="H154" s="220">
        <v>176.37799999999999</v>
      </c>
      <c r="I154" s="221"/>
      <c r="J154" s="222">
        <f>ROUND(I154*H154,2)</f>
        <v>0</v>
      </c>
      <c r="K154" s="218" t="s">
        <v>1</v>
      </c>
      <c r="L154" s="45"/>
      <c r="M154" s="223" t="s">
        <v>1</v>
      </c>
      <c r="N154" s="224" t="s">
        <v>40</v>
      </c>
      <c r="O154" s="92"/>
      <c r="P154" s="225">
        <f>O154*H154</f>
        <v>0</v>
      </c>
      <c r="Q154" s="225">
        <v>6.2500000000000003E-06</v>
      </c>
      <c r="R154" s="225">
        <f>Q154*H154</f>
        <v>0.0011023624999999999</v>
      </c>
      <c r="S154" s="225">
        <v>0</v>
      </c>
      <c r="T154" s="22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7" t="s">
        <v>178</v>
      </c>
      <c r="AT154" s="227" t="s">
        <v>174</v>
      </c>
      <c r="AU154" s="227" t="s">
        <v>85</v>
      </c>
      <c r="AY154" s="18" t="s">
        <v>171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8" t="s">
        <v>83</v>
      </c>
      <c r="BK154" s="228">
        <f>ROUND(I154*H154,2)</f>
        <v>0</v>
      </c>
      <c r="BL154" s="18" t="s">
        <v>178</v>
      </c>
      <c r="BM154" s="227" t="s">
        <v>207</v>
      </c>
    </row>
    <row r="155" s="14" customFormat="1">
      <c r="A155" s="14"/>
      <c r="B155" s="240"/>
      <c r="C155" s="241"/>
      <c r="D155" s="231" t="s">
        <v>180</v>
      </c>
      <c r="E155" s="242" t="s">
        <v>1</v>
      </c>
      <c r="F155" s="243" t="s">
        <v>96</v>
      </c>
      <c r="G155" s="241"/>
      <c r="H155" s="244">
        <v>176.37799999999999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180</v>
      </c>
      <c r="AU155" s="250" t="s">
        <v>85</v>
      </c>
      <c r="AV155" s="14" t="s">
        <v>85</v>
      </c>
      <c r="AW155" s="14" t="s">
        <v>30</v>
      </c>
      <c r="AX155" s="14" t="s">
        <v>83</v>
      </c>
      <c r="AY155" s="250" t="s">
        <v>171</v>
      </c>
    </row>
    <row r="156" s="2" customFormat="1" ht="16.5" customHeight="1">
      <c r="A156" s="39"/>
      <c r="B156" s="40"/>
      <c r="C156" s="216" t="s">
        <v>208</v>
      </c>
      <c r="D156" s="216" t="s">
        <v>174</v>
      </c>
      <c r="E156" s="217" t="s">
        <v>209</v>
      </c>
      <c r="F156" s="218" t="s">
        <v>210</v>
      </c>
      <c r="G156" s="219" t="s">
        <v>177</v>
      </c>
      <c r="H156" s="220">
        <v>350.993</v>
      </c>
      <c r="I156" s="221"/>
      <c r="J156" s="222">
        <f>ROUND(I156*H156,2)</f>
        <v>0</v>
      </c>
      <c r="K156" s="218" t="s">
        <v>1</v>
      </c>
      <c r="L156" s="45"/>
      <c r="M156" s="223" t="s">
        <v>1</v>
      </c>
      <c r="N156" s="224" t="s">
        <v>40</v>
      </c>
      <c r="O156" s="92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7" t="s">
        <v>178</v>
      </c>
      <c r="AT156" s="227" t="s">
        <v>174</v>
      </c>
      <c r="AU156" s="227" t="s">
        <v>85</v>
      </c>
      <c r="AY156" s="18" t="s">
        <v>171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8" t="s">
        <v>83</v>
      </c>
      <c r="BK156" s="228">
        <f>ROUND(I156*H156,2)</f>
        <v>0</v>
      </c>
      <c r="BL156" s="18" t="s">
        <v>178</v>
      </c>
      <c r="BM156" s="227" t="s">
        <v>211</v>
      </c>
    </row>
    <row r="157" s="13" customFormat="1">
      <c r="A157" s="13"/>
      <c r="B157" s="229"/>
      <c r="C157" s="230"/>
      <c r="D157" s="231" t="s">
        <v>180</v>
      </c>
      <c r="E157" s="232" t="s">
        <v>1</v>
      </c>
      <c r="F157" s="233" t="s">
        <v>203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180</v>
      </c>
      <c r="AU157" s="239" t="s">
        <v>85</v>
      </c>
      <c r="AV157" s="13" t="s">
        <v>83</v>
      </c>
      <c r="AW157" s="13" t="s">
        <v>30</v>
      </c>
      <c r="AX157" s="13" t="s">
        <v>75</v>
      </c>
      <c r="AY157" s="239" t="s">
        <v>171</v>
      </c>
    </row>
    <row r="158" s="14" customFormat="1">
      <c r="A158" s="14"/>
      <c r="B158" s="240"/>
      <c r="C158" s="241"/>
      <c r="D158" s="231" t="s">
        <v>180</v>
      </c>
      <c r="E158" s="242" t="s">
        <v>1</v>
      </c>
      <c r="F158" s="243" t="s">
        <v>212</v>
      </c>
      <c r="G158" s="241"/>
      <c r="H158" s="244">
        <v>339.59300000000002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180</v>
      </c>
      <c r="AU158" s="250" t="s">
        <v>85</v>
      </c>
      <c r="AV158" s="14" t="s">
        <v>85</v>
      </c>
      <c r="AW158" s="14" t="s">
        <v>30</v>
      </c>
      <c r="AX158" s="14" t="s">
        <v>75</v>
      </c>
      <c r="AY158" s="250" t="s">
        <v>171</v>
      </c>
    </row>
    <row r="159" s="14" customFormat="1">
      <c r="A159" s="14"/>
      <c r="B159" s="240"/>
      <c r="C159" s="241"/>
      <c r="D159" s="231" t="s">
        <v>180</v>
      </c>
      <c r="E159" s="242" t="s">
        <v>1</v>
      </c>
      <c r="F159" s="243" t="s">
        <v>213</v>
      </c>
      <c r="G159" s="241"/>
      <c r="H159" s="244">
        <v>11.4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180</v>
      </c>
      <c r="AU159" s="250" t="s">
        <v>85</v>
      </c>
      <c r="AV159" s="14" t="s">
        <v>85</v>
      </c>
      <c r="AW159" s="14" t="s">
        <v>30</v>
      </c>
      <c r="AX159" s="14" t="s">
        <v>75</v>
      </c>
      <c r="AY159" s="250" t="s">
        <v>171</v>
      </c>
    </row>
    <row r="160" s="15" customFormat="1">
      <c r="A160" s="15"/>
      <c r="B160" s="251"/>
      <c r="C160" s="252"/>
      <c r="D160" s="231" t="s">
        <v>180</v>
      </c>
      <c r="E160" s="253" t="s">
        <v>112</v>
      </c>
      <c r="F160" s="254" t="s">
        <v>185</v>
      </c>
      <c r="G160" s="252"/>
      <c r="H160" s="255">
        <v>350.993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1" t="s">
        <v>180</v>
      </c>
      <c r="AU160" s="261" t="s">
        <v>85</v>
      </c>
      <c r="AV160" s="15" t="s">
        <v>178</v>
      </c>
      <c r="AW160" s="15" t="s">
        <v>30</v>
      </c>
      <c r="AX160" s="15" t="s">
        <v>83</v>
      </c>
      <c r="AY160" s="261" t="s">
        <v>171</v>
      </c>
    </row>
    <row r="161" s="2" customFormat="1" ht="16.5" customHeight="1">
      <c r="A161" s="39"/>
      <c r="B161" s="40"/>
      <c r="C161" s="216" t="s">
        <v>214</v>
      </c>
      <c r="D161" s="216" t="s">
        <v>174</v>
      </c>
      <c r="E161" s="217" t="s">
        <v>215</v>
      </c>
      <c r="F161" s="218" t="s">
        <v>216</v>
      </c>
      <c r="G161" s="219" t="s">
        <v>177</v>
      </c>
      <c r="H161" s="220">
        <v>350.993</v>
      </c>
      <c r="I161" s="221"/>
      <c r="J161" s="222">
        <f>ROUND(I161*H161,2)</f>
        <v>0</v>
      </c>
      <c r="K161" s="218" t="s">
        <v>1</v>
      </c>
      <c r="L161" s="45"/>
      <c r="M161" s="223" t="s">
        <v>1</v>
      </c>
      <c r="N161" s="224" t="s">
        <v>40</v>
      </c>
      <c r="O161" s="92"/>
      <c r="P161" s="225">
        <f>O161*H161</f>
        <v>0</v>
      </c>
      <c r="Q161" s="225">
        <v>6.9999999999999999E-06</v>
      </c>
      <c r="R161" s="225">
        <f>Q161*H161</f>
        <v>0.0024569509999999998</v>
      </c>
      <c r="S161" s="225">
        <v>0</v>
      </c>
      <c r="T161" s="22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7" t="s">
        <v>178</v>
      </c>
      <c r="AT161" s="227" t="s">
        <v>174</v>
      </c>
      <c r="AU161" s="227" t="s">
        <v>85</v>
      </c>
      <c r="AY161" s="18" t="s">
        <v>171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8" t="s">
        <v>83</v>
      </c>
      <c r="BK161" s="228">
        <f>ROUND(I161*H161,2)</f>
        <v>0</v>
      </c>
      <c r="BL161" s="18" t="s">
        <v>178</v>
      </c>
      <c r="BM161" s="227" t="s">
        <v>217</v>
      </c>
    </row>
    <row r="162" s="14" customFormat="1">
      <c r="A162" s="14"/>
      <c r="B162" s="240"/>
      <c r="C162" s="241"/>
      <c r="D162" s="231" t="s">
        <v>180</v>
      </c>
      <c r="E162" s="242" t="s">
        <v>1</v>
      </c>
      <c r="F162" s="243" t="s">
        <v>112</v>
      </c>
      <c r="G162" s="241"/>
      <c r="H162" s="244">
        <v>350.993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180</v>
      </c>
      <c r="AU162" s="250" t="s">
        <v>85</v>
      </c>
      <c r="AV162" s="14" t="s">
        <v>85</v>
      </c>
      <c r="AW162" s="14" t="s">
        <v>30</v>
      </c>
      <c r="AX162" s="14" t="s">
        <v>83</v>
      </c>
      <c r="AY162" s="250" t="s">
        <v>171</v>
      </c>
    </row>
    <row r="163" s="2" customFormat="1" ht="24.15" customHeight="1">
      <c r="A163" s="39"/>
      <c r="B163" s="40"/>
      <c r="C163" s="216" t="s">
        <v>197</v>
      </c>
      <c r="D163" s="216" t="s">
        <v>174</v>
      </c>
      <c r="E163" s="217" t="s">
        <v>218</v>
      </c>
      <c r="F163" s="218" t="s">
        <v>219</v>
      </c>
      <c r="G163" s="219" t="s">
        <v>177</v>
      </c>
      <c r="H163" s="220">
        <v>225.75</v>
      </c>
      <c r="I163" s="221"/>
      <c r="J163" s="222">
        <f>ROUND(I163*H163,2)</f>
        <v>0</v>
      </c>
      <c r="K163" s="218" t="s">
        <v>1</v>
      </c>
      <c r="L163" s="45"/>
      <c r="M163" s="223" t="s">
        <v>1</v>
      </c>
      <c r="N163" s="224" t="s">
        <v>40</v>
      </c>
      <c r="O163" s="92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7" t="s">
        <v>178</v>
      </c>
      <c r="AT163" s="227" t="s">
        <v>174</v>
      </c>
      <c r="AU163" s="227" t="s">
        <v>85</v>
      </c>
      <c r="AY163" s="18" t="s">
        <v>171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8" t="s">
        <v>83</v>
      </c>
      <c r="BK163" s="228">
        <f>ROUND(I163*H163,2)</f>
        <v>0</v>
      </c>
      <c r="BL163" s="18" t="s">
        <v>178</v>
      </c>
      <c r="BM163" s="227" t="s">
        <v>220</v>
      </c>
    </row>
    <row r="164" s="13" customFormat="1">
      <c r="A164" s="13"/>
      <c r="B164" s="229"/>
      <c r="C164" s="230"/>
      <c r="D164" s="231" t="s">
        <v>180</v>
      </c>
      <c r="E164" s="232" t="s">
        <v>1</v>
      </c>
      <c r="F164" s="233" t="s">
        <v>221</v>
      </c>
      <c r="G164" s="230"/>
      <c r="H164" s="232" t="s">
        <v>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180</v>
      </c>
      <c r="AU164" s="239" t="s">
        <v>85</v>
      </c>
      <c r="AV164" s="13" t="s">
        <v>83</v>
      </c>
      <c r="AW164" s="13" t="s">
        <v>30</v>
      </c>
      <c r="AX164" s="13" t="s">
        <v>75</v>
      </c>
      <c r="AY164" s="239" t="s">
        <v>171</v>
      </c>
    </row>
    <row r="165" s="14" customFormat="1">
      <c r="A165" s="14"/>
      <c r="B165" s="240"/>
      <c r="C165" s="241"/>
      <c r="D165" s="231" t="s">
        <v>180</v>
      </c>
      <c r="E165" s="242" t="s">
        <v>1</v>
      </c>
      <c r="F165" s="243" t="s">
        <v>222</v>
      </c>
      <c r="G165" s="241"/>
      <c r="H165" s="244">
        <v>225.75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180</v>
      </c>
      <c r="AU165" s="250" t="s">
        <v>85</v>
      </c>
      <c r="AV165" s="14" t="s">
        <v>85</v>
      </c>
      <c r="AW165" s="14" t="s">
        <v>30</v>
      </c>
      <c r="AX165" s="14" t="s">
        <v>75</v>
      </c>
      <c r="AY165" s="250" t="s">
        <v>171</v>
      </c>
    </row>
    <row r="166" s="15" customFormat="1">
      <c r="A166" s="15"/>
      <c r="B166" s="251"/>
      <c r="C166" s="252"/>
      <c r="D166" s="231" t="s">
        <v>180</v>
      </c>
      <c r="E166" s="253" t="s">
        <v>99</v>
      </c>
      <c r="F166" s="254" t="s">
        <v>185</v>
      </c>
      <c r="G166" s="252"/>
      <c r="H166" s="255">
        <v>225.75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1" t="s">
        <v>180</v>
      </c>
      <c r="AU166" s="261" t="s">
        <v>85</v>
      </c>
      <c r="AV166" s="15" t="s">
        <v>178</v>
      </c>
      <c r="AW166" s="15" t="s">
        <v>30</v>
      </c>
      <c r="AX166" s="15" t="s">
        <v>83</v>
      </c>
      <c r="AY166" s="261" t="s">
        <v>171</v>
      </c>
    </row>
    <row r="167" s="2" customFormat="1" ht="24.15" customHeight="1">
      <c r="A167" s="39"/>
      <c r="B167" s="40"/>
      <c r="C167" s="216" t="s">
        <v>223</v>
      </c>
      <c r="D167" s="216" t="s">
        <v>174</v>
      </c>
      <c r="E167" s="217" t="s">
        <v>224</v>
      </c>
      <c r="F167" s="218" t="s">
        <v>225</v>
      </c>
      <c r="G167" s="219" t="s">
        <v>177</v>
      </c>
      <c r="H167" s="220">
        <v>42.314999999999998</v>
      </c>
      <c r="I167" s="221"/>
      <c r="J167" s="222">
        <f>ROUND(I167*H167,2)</f>
        <v>0</v>
      </c>
      <c r="K167" s="218" t="s">
        <v>1</v>
      </c>
      <c r="L167" s="45"/>
      <c r="M167" s="223" t="s">
        <v>1</v>
      </c>
      <c r="N167" s="224" t="s">
        <v>40</v>
      </c>
      <c r="O167" s="92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7" t="s">
        <v>178</v>
      </c>
      <c r="AT167" s="227" t="s">
        <v>174</v>
      </c>
      <c r="AU167" s="227" t="s">
        <v>85</v>
      </c>
      <c r="AY167" s="18" t="s">
        <v>171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8" t="s">
        <v>83</v>
      </c>
      <c r="BK167" s="228">
        <f>ROUND(I167*H167,2)</f>
        <v>0</v>
      </c>
      <c r="BL167" s="18" t="s">
        <v>178</v>
      </c>
      <c r="BM167" s="227" t="s">
        <v>226</v>
      </c>
    </row>
    <row r="168" s="13" customFormat="1">
      <c r="A168" s="13"/>
      <c r="B168" s="229"/>
      <c r="C168" s="230"/>
      <c r="D168" s="231" t="s">
        <v>180</v>
      </c>
      <c r="E168" s="232" t="s">
        <v>1</v>
      </c>
      <c r="F168" s="233" t="s">
        <v>221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180</v>
      </c>
      <c r="AU168" s="239" t="s">
        <v>85</v>
      </c>
      <c r="AV168" s="13" t="s">
        <v>83</v>
      </c>
      <c r="AW168" s="13" t="s">
        <v>30</v>
      </c>
      <c r="AX168" s="13" t="s">
        <v>75</v>
      </c>
      <c r="AY168" s="239" t="s">
        <v>171</v>
      </c>
    </row>
    <row r="169" s="13" customFormat="1">
      <c r="A169" s="13"/>
      <c r="B169" s="229"/>
      <c r="C169" s="230"/>
      <c r="D169" s="231" t="s">
        <v>180</v>
      </c>
      <c r="E169" s="232" t="s">
        <v>1</v>
      </c>
      <c r="F169" s="233" t="s">
        <v>227</v>
      </c>
      <c r="G169" s="230"/>
      <c r="H169" s="232" t="s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180</v>
      </c>
      <c r="AU169" s="239" t="s">
        <v>85</v>
      </c>
      <c r="AV169" s="13" t="s">
        <v>83</v>
      </c>
      <c r="AW169" s="13" t="s">
        <v>30</v>
      </c>
      <c r="AX169" s="13" t="s">
        <v>75</v>
      </c>
      <c r="AY169" s="239" t="s">
        <v>171</v>
      </c>
    </row>
    <row r="170" s="14" customFormat="1">
      <c r="A170" s="14"/>
      <c r="B170" s="240"/>
      <c r="C170" s="241"/>
      <c r="D170" s="231" t="s">
        <v>180</v>
      </c>
      <c r="E170" s="242" t="s">
        <v>1</v>
      </c>
      <c r="F170" s="243" t="s">
        <v>228</v>
      </c>
      <c r="G170" s="241"/>
      <c r="H170" s="244">
        <v>13.455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180</v>
      </c>
      <c r="AU170" s="250" t="s">
        <v>85</v>
      </c>
      <c r="AV170" s="14" t="s">
        <v>85</v>
      </c>
      <c r="AW170" s="14" t="s">
        <v>30</v>
      </c>
      <c r="AX170" s="14" t="s">
        <v>75</v>
      </c>
      <c r="AY170" s="250" t="s">
        <v>171</v>
      </c>
    </row>
    <row r="171" s="14" customFormat="1">
      <c r="A171" s="14"/>
      <c r="B171" s="240"/>
      <c r="C171" s="241"/>
      <c r="D171" s="231" t="s">
        <v>180</v>
      </c>
      <c r="E171" s="242" t="s">
        <v>1</v>
      </c>
      <c r="F171" s="243" t="s">
        <v>229</v>
      </c>
      <c r="G171" s="241"/>
      <c r="H171" s="244">
        <v>12.401999999999999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180</v>
      </c>
      <c r="AU171" s="250" t="s">
        <v>85</v>
      </c>
      <c r="AV171" s="14" t="s">
        <v>85</v>
      </c>
      <c r="AW171" s="14" t="s">
        <v>30</v>
      </c>
      <c r="AX171" s="14" t="s">
        <v>75</v>
      </c>
      <c r="AY171" s="250" t="s">
        <v>171</v>
      </c>
    </row>
    <row r="172" s="14" customFormat="1">
      <c r="A172" s="14"/>
      <c r="B172" s="240"/>
      <c r="C172" s="241"/>
      <c r="D172" s="231" t="s">
        <v>180</v>
      </c>
      <c r="E172" s="242" t="s">
        <v>1</v>
      </c>
      <c r="F172" s="243" t="s">
        <v>230</v>
      </c>
      <c r="G172" s="241"/>
      <c r="H172" s="244">
        <v>3.6960000000000002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180</v>
      </c>
      <c r="AU172" s="250" t="s">
        <v>85</v>
      </c>
      <c r="AV172" s="14" t="s">
        <v>85</v>
      </c>
      <c r="AW172" s="14" t="s">
        <v>30</v>
      </c>
      <c r="AX172" s="14" t="s">
        <v>75</v>
      </c>
      <c r="AY172" s="250" t="s">
        <v>171</v>
      </c>
    </row>
    <row r="173" s="14" customFormat="1">
      <c r="A173" s="14"/>
      <c r="B173" s="240"/>
      <c r="C173" s="241"/>
      <c r="D173" s="231" t="s">
        <v>180</v>
      </c>
      <c r="E173" s="242" t="s">
        <v>1</v>
      </c>
      <c r="F173" s="243" t="s">
        <v>231</v>
      </c>
      <c r="G173" s="241"/>
      <c r="H173" s="244">
        <v>8.1620000000000008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180</v>
      </c>
      <c r="AU173" s="250" t="s">
        <v>85</v>
      </c>
      <c r="AV173" s="14" t="s">
        <v>85</v>
      </c>
      <c r="AW173" s="14" t="s">
        <v>30</v>
      </c>
      <c r="AX173" s="14" t="s">
        <v>75</v>
      </c>
      <c r="AY173" s="250" t="s">
        <v>171</v>
      </c>
    </row>
    <row r="174" s="14" customFormat="1">
      <c r="A174" s="14"/>
      <c r="B174" s="240"/>
      <c r="C174" s="241"/>
      <c r="D174" s="231" t="s">
        <v>180</v>
      </c>
      <c r="E174" s="242" t="s">
        <v>1</v>
      </c>
      <c r="F174" s="243" t="s">
        <v>232</v>
      </c>
      <c r="G174" s="241"/>
      <c r="H174" s="244">
        <v>3.2400000000000002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180</v>
      </c>
      <c r="AU174" s="250" t="s">
        <v>85</v>
      </c>
      <c r="AV174" s="14" t="s">
        <v>85</v>
      </c>
      <c r="AW174" s="14" t="s">
        <v>30</v>
      </c>
      <c r="AX174" s="14" t="s">
        <v>75</v>
      </c>
      <c r="AY174" s="250" t="s">
        <v>171</v>
      </c>
    </row>
    <row r="175" s="14" customFormat="1">
      <c r="A175" s="14"/>
      <c r="B175" s="240"/>
      <c r="C175" s="241"/>
      <c r="D175" s="231" t="s">
        <v>180</v>
      </c>
      <c r="E175" s="242" t="s">
        <v>1</v>
      </c>
      <c r="F175" s="243" t="s">
        <v>233</v>
      </c>
      <c r="G175" s="241"/>
      <c r="H175" s="244">
        <v>1.3600000000000001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180</v>
      </c>
      <c r="AU175" s="250" t="s">
        <v>85</v>
      </c>
      <c r="AV175" s="14" t="s">
        <v>85</v>
      </c>
      <c r="AW175" s="14" t="s">
        <v>30</v>
      </c>
      <c r="AX175" s="14" t="s">
        <v>75</v>
      </c>
      <c r="AY175" s="250" t="s">
        <v>171</v>
      </c>
    </row>
    <row r="176" s="16" customFormat="1">
      <c r="A176" s="16"/>
      <c r="B176" s="262"/>
      <c r="C176" s="263"/>
      <c r="D176" s="231" t="s">
        <v>180</v>
      </c>
      <c r="E176" s="264" t="s">
        <v>1</v>
      </c>
      <c r="F176" s="265" t="s">
        <v>234</v>
      </c>
      <c r="G176" s="263"/>
      <c r="H176" s="266">
        <v>42.314999999999998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72" t="s">
        <v>180</v>
      </c>
      <c r="AU176" s="272" t="s">
        <v>85</v>
      </c>
      <c r="AV176" s="16" t="s">
        <v>189</v>
      </c>
      <c r="AW176" s="16" t="s">
        <v>30</v>
      </c>
      <c r="AX176" s="16" t="s">
        <v>75</v>
      </c>
      <c r="AY176" s="272" t="s">
        <v>171</v>
      </c>
    </row>
    <row r="177" s="15" customFormat="1">
      <c r="A177" s="15"/>
      <c r="B177" s="251"/>
      <c r="C177" s="252"/>
      <c r="D177" s="231" t="s">
        <v>180</v>
      </c>
      <c r="E177" s="253" t="s">
        <v>235</v>
      </c>
      <c r="F177" s="254" t="s">
        <v>185</v>
      </c>
      <c r="G177" s="252"/>
      <c r="H177" s="255">
        <v>42.314999999999998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1" t="s">
        <v>180</v>
      </c>
      <c r="AU177" s="261" t="s">
        <v>85</v>
      </c>
      <c r="AV177" s="15" t="s">
        <v>178</v>
      </c>
      <c r="AW177" s="15" t="s">
        <v>30</v>
      </c>
      <c r="AX177" s="15" t="s">
        <v>83</v>
      </c>
      <c r="AY177" s="261" t="s">
        <v>171</v>
      </c>
    </row>
    <row r="178" s="2" customFormat="1" ht="16.5" customHeight="1">
      <c r="A178" s="39"/>
      <c r="B178" s="40"/>
      <c r="C178" s="216" t="s">
        <v>91</v>
      </c>
      <c r="D178" s="216" t="s">
        <v>174</v>
      </c>
      <c r="E178" s="217" t="s">
        <v>236</v>
      </c>
      <c r="F178" s="218" t="s">
        <v>237</v>
      </c>
      <c r="G178" s="219" t="s">
        <v>177</v>
      </c>
      <c r="H178" s="220">
        <v>225.75</v>
      </c>
      <c r="I178" s="221"/>
      <c r="J178" s="222">
        <f>ROUND(I178*H178,2)</f>
        <v>0</v>
      </c>
      <c r="K178" s="218" t="s">
        <v>1</v>
      </c>
      <c r="L178" s="45"/>
      <c r="M178" s="223" t="s">
        <v>1</v>
      </c>
      <c r="N178" s="224" t="s">
        <v>40</v>
      </c>
      <c r="O178" s="92"/>
      <c r="P178" s="225">
        <f>O178*H178</f>
        <v>0</v>
      </c>
      <c r="Q178" s="225">
        <v>0.00013999999999999999</v>
      </c>
      <c r="R178" s="225">
        <f>Q178*H178</f>
        <v>0.031604999999999994</v>
      </c>
      <c r="S178" s="225">
        <v>0</v>
      </c>
      <c r="T178" s="22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7" t="s">
        <v>178</v>
      </c>
      <c r="AT178" s="227" t="s">
        <v>174</v>
      </c>
      <c r="AU178" s="227" t="s">
        <v>85</v>
      </c>
      <c r="AY178" s="18" t="s">
        <v>171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8" t="s">
        <v>83</v>
      </c>
      <c r="BK178" s="228">
        <f>ROUND(I178*H178,2)</f>
        <v>0</v>
      </c>
      <c r="BL178" s="18" t="s">
        <v>178</v>
      </c>
      <c r="BM178" s="227" t="s">
        <v>238</v>
      </c>
    </row>
    <row r="179" s="14" customFormat="1">
      <c r="A179" s="14"/>
      <c r="B179" s="240"/>
      <c r="C179" s="241"/>
      <c r="D179" s="231" t="s">
        <v>180</v>
      </c>
      <c r="E179" s="242" t="s">
        <v>1</v>
      </c>
      <c r="F179" s="243" t="s">
        <v>99</v>
      </c>
      <c r="G179" s="241"/>
      <c r="H179" s="244">
        <v>225.75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180</v>
      </c>
      <c r="AU179" s="250" t="s">
        <v>85</v>
      </c>
      <c r="AV179" s="14" t="s">
        <v>85</v>
      </c>
      <c r="AW179" s="14" t="s">
        <v>30</v>
      </c>
      <c r="AX179" s="14" t="s">
        <v>83</v>
      </c>
      <c r="AY179" s="250" t="s">
        <v>171</v>
      </c>
    </row>
    <row r="180" s="2" customFormat="1" ht="24.15" customHeight="1">
      <c r="A180" s="39"/>
      <c r="B180" s="40"/>
      <c r="C180" s="216" t="s">
        <v>239</v>
      </c>
      <c r="D180" s="216" t="s">
        <v>174</v>
      </c>
      <c r="E180" s="217" t="s">
        <v>240</v>
      </c>
      <c r="F180" s="218" t="s">
        <v>241</v>
      </c>
      <c r="G180" s="219" t="s">
        <v>177</v>
      </c>
      <c r="H180" s="220">
        <v>5</v>
      </c>
      <c r="I180" s="221"/>
      <c r="J180" s="222">
        <f>ROUND(I180*H180,2)</f>
        <v>0</v>
      </c>
      <c r="K180" s="218" t="s">
        <v>1</v>
      </c>
      <c r="L180" s="45"/>
      <c r="M180" s="223" t="s">
        <v>1</v>
      </c>
      <c r="N180" s="224" t="s">
        <v>40</v>
      </c>
      <c r="O180" s="92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7" t="s">
        <v>178</v>
      </c>
      <c r="AT180" s="227" t="s">
        <v>174</v>
      </c>
      <c r="AU180" s="227" t="s">
        <v>85</v>
      </c>
      <c r="AY180" s="18" t="s">
        <v>171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8" t="s">
        <v>83</v>
      </c>
      <c r="BK180" s="228">
        <f>ROUND(I180*H180,2)</f>
        <v>0</v>
      </c>
      <c r="BL180" s="18" t="s">
        <v>178</v>
      </c>
      <c r="BM180" s="227" t="s">
        <v>242</v>
      </c>
    </row>
    <row r="181" s="14" customFormat="1">
      <c r="A181" s="14"/>
      <c r="B181" s="240"/>
      <c r="C181" s="241"/>
      <c r="D181" s="231" t="s">
        <v>180</v>
      </c>
      <c r="E181" s="242" t="s">
        <v>1</v>
      </c>
      <c r="F181" s="243" t="s">
        <v>243</v>
      </c>
      <c r="G181" s="241"/>
      <c r="H181" s="244">
        <v>5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180</v>
      </c>
      <c r="AU181" s="250" t="s">
        <v>85</v>
      </c>
      <c r="AV181" s="14" t="s">
        <v>85</v>
      </c>
      <c r="AW181" s="14" t="s">
        <v>30</v>
      </c>
      <c r="AX181" s="14" t="s">
        <v>83</v>
      </c>
      <c r="AY181" s="250" t="s">
        <v>171</v>
      </c>
    </row>
    <row r="182" s="2" customFormat="1" ht="21.75" customHeight="1">
      <c r="A182" s="39"/>
      <c r="B182" s="40"/>
      <c r="C182" s="216" t="s">
        <v>244</v>
      </c>
      <c r="D182" s="216" t="s">
        <v>174</v>
      </c>
      <c r="E182" s="217" t="s">
        <v>245</v>
      </c>
      <c r="F182" s="218" t="s">
        <v>246</v>
      </c>
      <c r="G182" s="219" t="s">
        <v>177</v>
      </c>
      <c r="H182" s="220">
        <v>8.7910000000000004</v>
      </c>
      <c r="I182" s="221"/>
      <c r="J182" s="222">
        <f>ROUND(I182*H182,2)</f>
        <v>0</v>
      </c>
      <c r="K182" s="218" t="s">
        <v>1</v>
      </c>
      <c r="L182" s="45"/>
      <c r="M182" s="223" t="s">
        <v>1</v>
      </c>
      <c r="N182" s="224" t="s">
        <v>40</v>
      </c>
      <c r="O182" s="92"/>
      <c r="P182" s="225">
        <f>O182*H182</f>
        <v>0</v>
      </c>
      <c r="Q182" s="225">
        <v>0.00013899999999999999</v>
      </c>
      <c r="R182" s="225">
        <f>Q182*H182</f>
        <v>0.001221949</v>
      </c>
      <c r="S182" s="225">
        <v>0</v>
      </c>
      <c r="T182" s="22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7" t="s">
        <v>178</v>
      </c>
      <c r="AT182" s="227" t="s">
        <v>174</v>
      </c>
      <c r="AU182" s="227" t="s">
        <v>85</v>
      </c>
      <c r="AY182" s="18" t="s">
        <v>171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8" t="s">
        <v>83</v>
      </c>
      <c r="BK182" s="228">
        <f>ROUND(I182*H182,2)</f>
        <v>0</v>
      </c>
      <c r="BL182" s="18" t="s">
        <v>178</v>
      </c>
      <c r="BM182" s="227" t="s">
        <v>247</v>
      </c>
    </row>
    <row r="183" s="13" customFormat="1">
      <c r="A183" s="13"/>
      <c r="B183" s="229"/>
      <c r="C183" s="230"/>
      <c r="D183" s="231" t="s">
        <v>180</v>
      </c>
      <c r="E183" s="232" t="s">
        <v>1</v>
      </c>
      <c r="F183" s="233" t="s">
        <v>221</v>
      </c>
      <c r="G183" s="230"/>
      <c r="H183" s="232" t="s">
        <v>1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180</v>
      </c>
      <c r="AU183" s="239" t="s">
        <v>85</v>
      </c>
      <c r="AV183" s="13" t="s">
        <v>83</v>
      </c>
      <c r="AW183" s="13" t="s">
        <v>30</v>
      </c>
      <c r="AX183" s="13" t="s">
        <v>75</v>
      </c>
      <c r="AY183" s="239" t="s">
        <v>171</v>
      </c>
    </row>
    <row r="184" s="13" customFormat="1">
      <c r="A184" s="13"/>
      <c r="B184" s="229"/>
      <c r="C184" s="230"/>
      <c r="D184" s="231" t="s">
        <v>180</v>
      </c>
      <c r="E184" s="232" t="s">
        <v>1</v>
      </c>
      <c r="F184" s="233" t="s">
        <v>248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180</v>
      </c>
      <c r="AU184" s="239" t="s">
        <v>85</v>
      </c>
      <c r="AV184" s="13" t="s">
        <v>83</v>
      </c>
      <c r="AW184" s="13" t="s">
        <v>30</v>
      </c>
      <c r="AX184" s="13" t="s">
        <v>75</v>
      </c>
      <c r="AY184" s="239" t="s">
        <v>171</v>
      </c>
    </row>
    <row r="185" s="14" customFormat="1">
      <c r="A185" s="14"/>
      <c r="B185" s="240"/>
      <c r="C185" s="241"/>
      <c r="D185" s="231" t="s">
        <v>180</v>
      </c>
      <c r="E185" s="242" t="s">
        <v>1</v>
      </c>
      <c r="F185" s="243" t="s">
        <v>249</v>
      </c>
      <c r="G185" s="241"/>
      <c r="H185" s="244">
        <v>5.2270000000000003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180</v>
      </c>
      <c r="AU185" s="250" t="s">
        <v>85</v>
      </c>
      <c r="AV185" s="14" t="s">
        <v>85</v>
      </c>
      <c r="AW185" s="14" t="s">
        <v>30</v>
      </c>
      <c r="AX185" s="14" t="s">
        <v>75</v>
      </c>
      <c r="AY185" s="250" t="s">
        <v>171</v>
      </c>
    </row>
    <row r="186" s="14" customFormat="1">
      <c r="A186" s="14"/>
      <c r="B186" s="240"/>
      <c r="C186" s="241"/>
      <c r="D186" s="231" t="s">
        <v>180</v>
      </c>
      <c r="E186" s="242" t="s">
        <v>1</v>
      </c>
      <c r="F186" s="243" t="s">
        <v>250</v>
      </c>
      <c r="G186" s="241"/>
      <c r="H186" s="244">
        <v>3.5640000000000001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180</v>
      </c>
      <c r="AU186" s="250" t="s">
        <v>85</v>
      </c>
      <c r="AV186" s="14" t="s">
        <v>85</v>
      </c>
      <c r="AW186" s="14" t="s">
        <v>30</v>
      </c>
      <c r="AX186" s="14" t="s">
        <v>75</v>
      </c>
      <c r="AY186" s="250" t="s">
        <v>171</v>
      </c>
    </row>
    <row r="187" s="15" customFormat="1">
      <c r="A187" s="15"/>
      <c r="B187" s="251"/>
      <c r="C187" s="252"/>
      <c r="D187" s="231" t="s">
        <v>180</v>
      </c>
      <c r="E187" s="253" t="s">
        <v>1</v>
      </c>
      <c r="F187" s="254" t="s">
        <v>185</v>
      </c>
      <c r="G187" s="252"/>
      <c r="H187" s="255">
        <v>8.7910000000000004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1" t="s">
        <v>180</v>
      </c>
      <c r="AU187" s="261" t="s">
        <v>85</v>
      </c>
      <c r="AV187" s="15" t="s">
        <v>178</v>
      </c>
      <c r="AW187" s="15" t="s">
        <v>30</v>
      </c>
      <c r="AX187" s="15" t="s">
        <v>83</v>
      </c>
      <c r="AY187" s="261" t="s">
        <v>171</v>
      </c>
    </row>
    <row r="188" s="2" customFormat="1" ht="24.15" customHeight="1">
      <c r="A188" s="39"/>
      <c r="B188" s="40"/>
      <c r="C188" s="216" t="s">
        <v>251</v>
      </c>
      <c r="D188" s="216" t="s">
        <v>174</v>
      </c>
      <c r="E188" s="217" t="s">
        <v>252</v>
      </c>
      <c r="F188" s="218" t="s">
        <v>253</v>
      </c>
      <c r="G188" s="219" t="s">
        <v>254</v>
      </c>
      <c r="H188" s="220">
        <v>72</v>
      </c>
      <c r="I188" s="221"/>
      <c r="J188" s="222">
        <f>ROUND(I188*H188,2)</f>
        <v>0</v>
      </c>
      <c r="K188" s="218" t="s">
        <v>1</v>
      </c>
      <c r="L188" s="45"/>
      <c r="M188" s="223" t="s">
        <v>1</v>
      </c>
      <c r="N188" s="224" t="s">
        <v>40</v>
      </c>
      <c r="O188" s="92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7" t="s">
        <v>178</v>
      </c>
      <c r="AT188" s="227" t="s">
        <v>174</v>
      </c>
      <c r="AU188" s="227" t="s">
        <v>85</v>
      </c>
      <c r="AY188" s="18" t="s">
        <v>171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8" t="s">
        <v>83</v>
      </c>
      <c r="BK188" s="228">
        <f>ROUND(I188*H188,2)</f>
        <v>0</v>
      </c>
      <c r="BL188" s="18" t="s">
        <v>178</v>
      </c>
      <c r="BM188" s="227" t="s">
        <v>255</v>
      </c>
    </row>
    <row r="189" s="14" customFormat="1">
      <c r="A189" s="14"/>
      <c r="B189" s="240"/>
      <c r="C189" s="241"/>
      <c r="D189" s="231" t="s">
        <v>180</v>
      </c>
      <c r="E189" s="242" t="s">
        <v>1</v>
      </c>
      <c r="F189" s="243" t="s">
        <v>256</v>
      </c>
      <c r="G189" s="241"/>
      <c r="H189" s="244">
        <v>72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180</v>
      </c>
      <c r="AU189" s="250" t="s">
        <v>85</v>
      </c>
      <c r="AV189" s="14" t="s">
        <v>85</v>
      </c>
      <c r="AW189" s="14" t="s">
        <v>30</v>
      </c>
      <c r="AX189" s="14" t="s">
        <v>83</v>
      </c>
      <c r="AY189" s="250" t="s">
        <v>171</v>
      </c>
    </row>
    <row r="190" s="2" customFormat="1" ht="33" customHeight="1">
      <c r="A190" s="39"/>
      <c r="B190" s="40"/>
      <c r="C190" s="216" t="s">
        <v>8</v>
      </c>
      <c r="D190" s="216" t="s">
        <v>174</v>
      </c>
      <c r="E190" s="217" t="s">
        <v>257</v>
      </c>
      <c r="F190" s="218" t="s">
        <v>258</v>
      </c>
      <c r="G190" s="219" t="s">
        <v>177</v>
      </c>
      <c r="H190" s="220">
        <v>48.670000000000002</v>
      </c>
      <c r="I190" s="221"/>
      <c r="J190" s="222">
        <f>ROUND(I190*H190,2)</f>
        <v>0</v>
      </c>
      <c r="K190" s="218" t="s">
        <v>1</v>
      </c>
      <c r="L190" s="45"/>
      <c r="M190" s="223" t="s">
        <v>1</v>
      </c>
      <c r="N190" s="224" t="s">
        <v>40</v>
      </c>
      <c r="O190" s="92"/>
      <c r="P190" s="225">
        <f>O190*H190</f>
        <v>0</v>
      </c>
      <c r="Q190" s="225">
        <v>0</v>
      </c>
      <c r="R190" s="225">
        <f>Q190*H190</f>
        <v>0</v>
      </c>
      <c r="S190" s="225">
        <v>0.002</v>
      </c>
      <c r="T190" s="226">
        <f>S190*H190</f>
        <v>0.09734000000000001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7" t="s">
        <v>178</v>
      </c>
      <c r="AT190" s="227" t="s">
        <v>174</v>
      </c>
      <c r="AU190" s="227" t="s">
        <v>85</v>
      </c>
      <c r="AY190" s="18" t="s">
        <v>171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8" t="s">
        <v>83</v>
      </c>
      <c r="BK190" s="228">
        <f>ROUND(I190*H190,2)</f>
        <v>0</v>
      </c>
      <c r="BL190" s="18" t="s">
        <v>178</v>
      </c>
      <c r="BM190" s="227" t="s">
        <v>259</v>
      </c>
    </row>
    <row r="191" s="13" customFormat="1">
      <c r="A191" s="13"/>
      <c r="B191" s="229"/>
      <c r="C191" s="230"/>
      <c r="D191" s="231" t="s">
        <v>180</v>
      </c>
      <c r="E191" s="232" t="s">
        <v>1</v>
      </c>
      <c r="F191" s="233" t="s">
        <v>181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180</v>
      </c>
      <c r="AU191" s="239" t="s">
        <v>85</v>
      </c>
      <c r="AV191" s="13" t="s">
        <v>83</v>
      </c>
      <c r="AW191" s="13" t="s">
        <v>30</v>
      </c>
      <c r="AX191" s="13" t="s">
        <v>75</v>
      </c>
      <c r="AY191" s="239" t="s">
        <v>171</v>
      </c>
    </row>
    <row r="192" s="13" customFormat="1">
      <c r="A192" s="13"/>
      <c r="B192" s="229"/>
      <c r="C192" s="230"/>
      <c r="D192" s="231" t="s">
        <v>180</v>
      </c>
      <c r="E192" s="232" t="s">
        <v>1</v>
      </c>
      <c r="F192" s="233" t="s">
        <v>182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180</v>
      </c>
      <c r="AU192" s="239" t="s">
        <v>85</v>
      </c>
      <c r="AV192" s="13" t="s">
        <v>83</v>
      </c>
      <c r="AW192" s="13" t="s">
        <v>30</v>
      </c>
      <c r="AX192" s="13" t="s">
        <v>75</v>
      </c>
      <c r="AY192" s="239" t="s">
        <v>171</v>
      </c>
    </row>
    <row r="193" s="14" customFormat="1">
      <c r="A193" s="14"/>
      <c r="B193" s="240"/>
      <c r="C193" s="241"/>
      <c r="D193" s="231" t="s">
        <v>180</v>
      </c>
      <c r="E193" s="242" t="s">
        <v>1</v>
      </c>
      <c r="F193" s="243" t="s">
        <v>260</v>
      </c>
      <c r="G193" s="241"/>
      <c r="H193" s="244">
        <v>53.460000000000001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180</v>
      </c>
      <c r="AU193" s="250" t="s">
        <v>85</v>
      </c>
      <c r="AV193" s="14" t="s">
        <v>85</v>
      </c>
      <c r="AW193" s="14" t="s">
        <v>30</v>
      </c>
      <c r="AX193" s="14" t="s">
        <v>75</v>
      </c>
      <c r="AY193" s="250" t="s">
        <v>171</v>
      </c>
    </row>
    <row r="194" s="14" customFormat="1">
      <c r="A194" s="14"/>
      <c r="B194" s="240"/>
      <c r="C194" s="241"/>
      <c r="D194" s="231" t="s">
        <v>180</v>
      </c>
      <c r="E194" s="242" t="s">
        <v>1</v>
      </c>
      <c r="F194" s="243" t="s">
        <v>261</v>
      </c>
      <c r="G194" s="241"/>
      <c r="H194" s="244">
        <v>36.450000000000003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180</v>
      </c>
      <c r="AU194" s="250" t="s">
        <v>85</v>
      </c>
      <c r="AV194" s="14" t="s">
        <v>85</v>
      </c>
      <c r="AW194" s="14" t="s">
        <v>30</v>
      </c>
      <c r="AX194" s="14" t="s">
        <v>75</v>
      </c>
      <c r="AY194" s="250" t="s">
        <v>171</v>
      </c>
    </row>
    <row r="195" s="16" customFormat="1">
      <c r="A195" s="16"/>
      <c r="B195" s="262"/>
      <c r="C195" s="263"/>
      <c r="D195" s="231" t="s">
        <v>180</v>
      </c>
      <c r="E195" s="264" t="s">
        <v>1</v>
      </c>
      <c r="F195" s="265" t="s">
        <v>234</v>
      </c>
      <c r="G195" s="263"/>
      <c r="H195" s="266">
        <v>89.909999999999997</v>
      </c>
      <c r="I195" s="267"/>
      <c r="J195" s="263"/>
      <c r="K195" s="263"/>
      <c r="L195" s="268"/>
      <c r="M195" s="269"/>
      <c r="N195" s="270"/>
      <c r="O195" s="270"/>
      <c r="P195" s="270"/>
      <c r="Q195" s="270"/>
      <c r="R195" s="270"/>
      <c r="S195" s="270"/>
      <c r="T195" s="271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72" t="s">
        <v>180</v>
      </c>
      <c r="AU195" s="272" t="s">
        <v>85</v>
      </c>
      <c r="AV195" s="16" t="s">
        <v>189</v>
      </c>
      <c r="AW195" s="16" t="s">
        <v>30</v>
      </c>
      <c r="AX195" s="16" t="s">
        <v>75</v>
      </c>
      <c r="AY195" s="272" t="s">
        <v>171</v>
      </c>
    </row>
    <row r="196" s="14" customFormat="1">
      <c r="A196" s="14"/>
      <c r="B196" s="240"/>
      <c r="C196" s="241"/>
      <c r="D196" s="231" t="s">
        <v>180</v>
      </c>
      <c r="E196" s="242" t="s">
        <v>1</v>
      </c>
      <c r="F196" s="243" t="s">
        <v>262</v>
      </c>
      <c r="G196" s="241"/>
      <c r="H196" s="244">
        <v>-5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180</v>
      </c>
      <c r="AU196" s="250" t="s">
        <v>85</v>
      </c>
      <c r="AV196" s="14" t="s">
        <v>85</v>
      </c>
      <c r="AW196" s="14" t="s">
        <v>30</v>
      </c>
      <c r="AX196" s="14" t="s">
        <v>75</v>
      </c>
      <c r="AY196" s="250" t="s">
        <v>171</v>
      </c>
    </row>
    <row r="197" s="14" customFormat="1">
      <c r="A197" s="14"/>
      <c r="B197" s="240"/>
      <c r="C197" s="241"/>
      <c r="D197" s="231" t="s">
        <v>180</v>
      </c>
      <c r="E197" s="242" t="s">
        <v>1</v>
      </c>
      <c r="F197" s="243" t="s">
        <v>263</v>
      </c>
      <c r="G197" s="241"/>
      <c r="H197" s="244">
        <v>-36.240000000000002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180</v>
      </c>
      <c r="AU197" s="250" t="s">
        <v>85</v>
      </c>
      <c r="AV197" s="14" t="s">
        <v>85</v>
      </c>
      <c r="AW197" s="14" t="s">
        <v>30</v>
      </c>
      <c r="AX197" s="14" t="s">
        <v>75</v>
      </c>
      <c r="AY197" s="250" t="s">
        <v>171</v>
      </c>
    </row>
    <row r="198" s="16" customFormat="1">
      <c r="A198" s="16"/>
      <c r="B198" s="262"/>
      <c r="C198" s="263"/>
      <c r="D198" s="231" t="s">
        <v>180</v>
      </c>
      <c r="E198" s="264" t="s">
        <v>1</v>
      </c>
      <c r="F198" s="265" t="s">
        <v>234</v>
      </c>
      <c r="G198" s="263"/>
      <c r="H198" s="266">
        <v>-41.240000000000002</v>
      </c>
      <c r="I198" s="267"/>
      <c r="J198" s="263"/>
      <c r="K198" s="263"/>
      <c r="L198" s="268"/>
      <c r="M198" s="269"/>
      <c r="N198" s="270"/>
      <c r="O198" s="270"/>
      <c r="P198" s="270"/>
      <c r="Q198" s="270"/>
      <c r="R198" s="270"/>
      <c r="S198" s="270"/>
      <c r="T198" s="271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72" t="s">
        <v>180</v>
      </c>
      <c r="AU198" s="272" t="s">
        <v>85</v>
      </c>
      <c r="AV198" s="16" t="s">
        <v>189</v>
      </c>
      <c r="AW198" s="16" t="s">
        <v>30</v>
      </c>
      <c r="AX198" s="16" t="s">
        <v>75</v>
      </c>
      <c r="AY198" s="272" t="s">
        <v>171</v>
      </c>
    </row>
    <row r="199" s="15" customFormat="1">
      <c r="A199" s="15"/>
      <c r="B199" s="251"/>
      <c r="C199" s="252"/>
      <c r="D199" s="231" t="s">
        <v>180</v>
      </c>
      <c r="E199" s="253" t="s">
        <v>1</v>
      </c>
      <c r="F199" s="254" t="s">
        <v>185</v>
      </c>
      <c r="G199" s="252"/>
      <c r="H199" s="255">
        <v>48.670000000000002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1" t="s">
        <v>180</v>
      </c>
      <c r="AU199" s="261" t="s">
        <v>85</v>
      </c>
      <c r="AV199" s="15" t="s">
        <v>178</v>
      </c>
      <c r="AW199" s="15" t="s">
        <v>30</v>
      </c>
      <c r="AX199" s="15" t="s">
        <v>83</v>
      </c>
      <c r="AY199" s="261" t="s">
        <v>171</v>
      </c>
    </row>
    <row r="200" s="2" customFormat="1" ht="33" customHeight="1">
      <c r="A200" s="39"/>
      <c r="B200" s="40"/>
      <c r="C200" s="216" t="s">
        <v>264</v>
      </c>
      <c r="D200" s="216" t="s">
        <v>174</v>
      </c>
      <c r="E200" s="217" t="s">
        <v>265</v>
      </c>
      <c r="F200" s="218" t="s">
        <v>266</v>
      </c>
      <c r="G200" s="219" t="s">
        <v>177</v>
      </c>
      <c r="H200" s="220">
        <v>5</v>
      </c>
      <c r="I200" s="221"/>
      <c r="J200" s="222">
        <f>ROUND(I200*H200,2)</f>
        <v>0</v>
      </c>
      <c r="K200" s="218" t="s">
        <v>1</v>
      </c>
      <c r="L200" s="45"/>
      <c r="M200" s="223" t="s">
        <v>1</v>
      </c>
      <c r="N200" s="224" t="s">
        <v>40</v>
      </c>
      <c r="O200" s="92"/>
      <c r="P200" s="225">
        <f>O200*H200</f>
        <v>0</v>
      </c>
      <c r="Q200" s="225">
        <v>0</v>
      </c>
      <c r="R200" s="225">
        <f>Q200*H200</f>
        <v>0</v>
      </c>
      <c r="S200" s="225">
        <v>0.045999999999999999</v>
      </c>
      <c r="T200" s="226">
        <f>S200*H200</f>
        <v>0.22999999999999998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7" t="s">
        <v>178</v>
      </c>
      <c r="AT200" s="227" t="s">
        <v>174</v>
      </c>
      <c r="AU200" s="227" t="s">
        <v>85</v>
      </c>
      <c r="AY200" s="18" t="s">
        <v>171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8" t="s">
        <v>83</v>
      </c>
      <c r="BK200" s="228">
        <f>ROUND(I200*H200,2)</f>
        <v>0</v>
      </c>
      <c r="BL200" s="18" t="s">
        <v>178</v>
      </c>
      <c r="BM200" s="227" t="s">
        <v>267</v>
      </c>
    </row>
    <row r="201" s="13" customFormat="1">
      <c r="A201" s="13"/>
      <c r="B201" s="229"/>
      <c r="C201" s="230"/>
      <c r="D201" s="231" t="s">
        <v>180</v>
      </c>
      <c r="E201" s="232" t="s">
        <v>1</v>
      </c>
      <c r="F201" s="233" t="s">
        <v>181</v>
      </c>
      <c r="G201" s="230"/>
      <c r="H201" s="232" t="s">
        <v>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180</v>
      </c>
      <c r="AU201" s="239" t="s">
        <v>85</v>
      </c>
      <c r="AV201" s="13" t="s">
        <v>83</v>
      </c>
      <c r="AW201" s="13" t="s">
        <v>30</v>
      </c>
      <c r="AX201" s="13" t="s">
        <v>75</v>
      </c>
      <c r="AY201" s="239" t="s">
        <v>171</v>
      </c>
    </row>
    <row r="202" s="14" customFormat="1">
      <c r="A202" s="14"/>
      <c r="B202" s="240"/>
      <c r="C202" s="241"/>
      <c r="D202" s="231" t="s">
        <v>180</v>
      </c>
      <c r="E202" s="242" t="s">
        <v>1</v>
      </c>
      <c r="F202" s="243" t="s">
        <v>268</v>
      </c>
      <c r="G202" s="241"/>
      <c r="H202" s="244">
        <v>5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180</v>
      </c>
      <c r="AU202" s="250" t="s">
        <v>85</v>
      </c>
      <c r="AV202" s="14" t="s">
        <v>85</v>
      </c>
      <c r="AW202" s="14" t="s">
        <v>30</v>
      </c>
      <c r="AX202" s="14" t="s">
        <v>83</v>
      </c>
      <c r="AY202" s="250" t="s">
        <v>171</v>
      </c>
    </row>
    <row r="203" s="2" customFormat="1" ht="24.15" customHeight="1">
      <c r="A203" s="39"/>
      <c r="B203" s="40"/>
      <c r="C203" s="216" t="s">
        <v>269</v>
      </c>
      <c r="D203" s="216" t="s">
        <v>174</v>
      </c>
      <c r="E203" s="217" t="s">
        <v>270</v>
      </c>
      <c r="F203" s="218" t="s">
        <v>271</v>
      </c>
      <c r="G203" s="219" t="s">
        <v>177</v>
      </c>
      <c r="H203" s="220">
        <v>36.240000000000002</v>
      </c>
      <c r="I203" s="221"/>
      <c r="J203" s="222">
        <f>ROUND(I203*H203,2)</f>
        <v>0</v>
      </c>
      <c r="K203" s="218" t="s">
        <v>1</v>
      </c>
      <c r="L203" s="45"/>
      <c r="M203" s="223" t="s">
        <v>1</v>
      </c>
      <c r="N203" s="224" t="s">
        <v>40</v>
      </c>
      <c r="O203" s="92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7" t="s">
        <v>178</v>
      </c>
      <c r="AT203" s="227" t="s">
        <v>174</v>
      </c>
      <c r="AU203" s="227" t="s">
        <v>85</v>
      </c>
      <c r="AY203" s="18" t="s">
        <v>171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8" t="s">
        <v>83</v>
      </c>
      <c r="BK203" s="228">
        <f>ROUND(I203*H203,2)</f>
        <v>0</v>
      </c>
      <c r="BL203" s="18" t="s">
        <v>178</v>
      </c>
      <c r="BM203" s="227" t="s">
        <v>272</v>
      </c>
    </row>
    <row r="204" s="14" customFormat="1">
      <c r="A204" s="14"/>
      <c r="B204" s="240"/>
      <c r="C204" s="241"/>
      <c r="D204" s="231" t="s">
        <v>180</v>
      </c>
      <c r="E204" s="242" t="s">
        <v>1</v>
      </c>
      <c r="F204" s="243" t="s">
        <v>109</v>
      </c>
      <c r="G204" s="241"/>
      <c r="H204" s="244">
        <v>36.240000000000002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180</v>
      </c>
      <c r="AU204" s="250" t="s">
        <v>85</v>
      </c>
      <c r="AV204" s="14" t="s">
        <v>85</v>
      </c>
      <c r="AW204" s="14" t="s">
        <v>30</v>
      </c>
      <c r="AX204" s="14" t="s">
        <v>83</v>
      </c>
      <c r="AY204" s="250" t="s">
        <v>171</v>
      </c>
    </row>
    <row r="205" s="12" customFormat="1" ht="22.8" customHeight="1">
      <c r="A205" s="12"/>
      <c r="B205" s="200"/>
      <c r="C205" s="201"/>
      <c r="D205" s="202" t="s">
        <v>74</v>
      </c>
      <c r="E205" s="214" t="s">
        <v>273</v>
      </c>
      <c r="F205" s="214" t="s">
        <v>274</v>
      </c>
      <c r="G205" s="201"/>
      <c r="H205" s="201"/>
      <c r="I205" s="204"/>
      <c r="J205" s="215">
        <f>BK205</f>
        <v>0</v>
      </c>
      <c r="K205" s="201"/>
      <c r="L205" s="206"/>
      <c r="M205" s="207"/>
      <c r="N205" s="208"/>
      <c r="O205" s="208"/>
      <c r="P205" s="209">
        <f>SUM(P206:P212)</f>
        <v>0</v>
      </c>
      <c r="Q205" s="208"/>
      <c r="R205" s="209">
        <f>SUM(R206:R212)</f>
        <v>0</v>
      </c>
      <c r="S205" s="208"/>
      <c r="T205" s="210">
        <f>SUM(T206:T212)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1" t="s">
        <v>83</v>
      </c>
      <c r="AT205" s="212" t="s">
        <v>74</v>
      </c>
      <c r="AU205" s="212" t="s">
        <v>83</v>
      </c>
      <c r="AY205" s="211" t="s">
        <v>171</v>
      </c>
      <c r="BK205" s="213">
        <f>SUM(BK206:BK212)</f>
        <v>0</v>
      </c>
    </row>
    <row r="206" s="2" customFormat="1" ht="33" customHeight="1">
      <c r="A206" s="39"/>
      <c r="B206" s="40"/>
      <c r="C206" s="216" t="s">
        <v>275</v>
      </c>
      <c r="D206" s="216" t="s">
        <v>174</v>
      </c>
      <c r="E206" s="217" t="s">
        <v>276</v>
      </c>
      <c r="F206" s="218" t="s">
        <v>277</v>
      </c>
      <c r="G206" s="219" t="s">
        <v>278</v>
      </c>
      <c r="H206" s="220">
        <v>6.4450000000000003</v>
      </c>
      <c r="I206" s="221"/>
      <c r="J206" s="222">
        <f>ROUND(I206*H206,2)</f>
        <v>0</v>
      </c>
      <c r="K206" s="218" t="s">
        <v>1</v>
      </c>
      <c r="L206" s="45"/>
      <c r="M206" s="223" t="s">
        <v>1</v>
      </c>
      <c r="N206" s="224" t="s">
        <v>40</v>
      </c>
      <c r="O206" s="92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7" t="s">
        <v>178</v>
      </c>
      <c r="AT206" s="227" t="s">
        <v>174</v>
      </c>
      <c r="AU206" s="227" t="s">
        <v>85</v>
      </c>
      <c r="AY206" s="18" t="s">
        <v>171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8" t="s">
        <v>83</v>
      </c>
      <c r="BK206" s="228">
        <f>ROUND(I206*H206,2)</f>
        <v>0</v>
      </c>
      <c r="BL206" s="18" t="s">
        <v>178</v>
      </c>
      <c r="BM206" s="227" t="s">
        <v>279</v>
      </c>
    </row>
    <row r="207" s="2" customFormat="1" ht="16.5" customHeight="1">
      <c r="A207" s="39"/>
      <c r="B207" s="40"/>
      <c r="C207" s="216" t="s">
        <v>280</v>
      </c>
      <c r="D207" s="216" t="s">
        <v>174</v>
      </c>
      <c r="E207" s="217" t="s">
        <v>281</v>
      </c>
      <c r="F207" s="218" t="s">
        <v>282</v>
      </c>
      <c r="G207" s="219" t="s">
        <v>283</v>
      </c>
      <c r="H207" s="220">
        <v>16</v>
      </c>
      <c r="I207" s="221"/>
      <c r="J207" s="222">
        <f>ROUND(I207*H207,2)</f>
        <v>0</v>
      </c>
      <c r="K207" s="218" t="s">
        <v>1</v>
      </c>
      <c r="L207" s="45"/>
      <c r="M207" s="223" t="s">
        <v>1</v>
      </c>
      <c r="N207" s="224" t="s">
        <v>40</v>
      </c>
      <c r="O207" s="92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7" t="s">
        <v>178</v>
      </c>
      <c r="AT207" s="227" t="s">
        <v>174</v>
      </c>
      <c r="AU207" s="227" t="s">
        <v>85</v>
      </c>
      <c r="AY207" s="18" t="s">
        <v>171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8" t="s">
        <v>83</v>
      </c>
      <c r="BK207" s="228">
        <f>ROUND(I207*H207,2)</f>
        <v>0</v>
      </c>
      <c r="BL207" s="18" t="s">
        <v>178</v>
      </c>
      <c r="BM207" s="227" t="s">
        <v>284</v>
      </c>
    </row>
    <row r="208" s="2" customFormat="1" ht="24.15" customHeight="1">
      <c r="A208" s="39"/>
      <c r="B208" s="40"/>
      <c r="C208" s="216" t="s">
        <v>285</v>
      </c>
      <c r="D208" s="216" t="s">
        <v>174</v>
      </c>
      <c r="E208" s="217" t="s">
        <v>286</v>
      </c>
      <c r="F208" s="218" t="s">
        <v>287</v>
      </c>
      <c r="G208" s="219" t="s">
        <v>278</v>
      </c>
      <c r="H208" s="220">
        <v>6.4450000000000003</v>
      </c>
      <c r="I208" s="221"/>
      <c r="J208" s="222">
        <f>ROUND(I208*H208,2)</f>
        <v>0</v>
      </c>
      <c r="K208" s="218" t="s">
        <v>1</v>
      </c>
      <c r="L208" s="45"/>
      <c r="M208" s="223" t="s">
        <v>1</v>
      </c>
      <c r="N208" s="224" t="s">
        <v>40</v>
      </c>
      <c r="O208" s="92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7" t="s">
        <v>178</v>
      </c>
      <c r="AT208" s="227" t="s">
        <v>174</v>
      </c>
      <c r="AU208" s="227" t="s">
        <v>85</v>
      </c>
      <c r="AY208" s="18" t="s">
        <v>171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8" t="s">
        <v>83</v>
      </c>
      <c r="BK208" s="228">
        <f>ROUND(I208*H208,2)</f>
        <v>0</v>
      </c>
      <c r="BL208" s="18" t="s">
        <v>178</v>
      </c>
      <c r="BM208" s="227" t="s">
        <v>288</v>
      </c>
    </row>
    <row r="209" s="2" customFormat="1" ht="24.15" customHeight="1">
      <c r="A209" s="39"/>
      <c r="B209" s="40"/>
      <c r="C209" s="216" t="s">
        <v>7</v>
      </c>
      <c r="D209" s="216" t="s">
        <v>174</v>
      </c>
      <c r="E209" s="217" t="s">
        <v>289</v>
      </c>
      <c r="F209" s="218" t="s">
        <v>290</v>
      </c>
      <c r="G209" s="219" t="s">
        <v>278</v>
      </c>
      <c r="H209" s="220">
        <v>32.225000000000001</v>
      </c>
      <c r="I209" s="221"/>
      <c r="J209" s="222">
        <f>ROUND(I209*H209,2)</f>
        <v>0</v>
      </c>
      <c r="K209" s="218" t="s">
        <v>1</v>
      </c>
      <c r="L209" s="45"/>
      <c r="M209" s="223" t="s">
        <v>1</v>
      </c>
      <c r="N209" s="224" t="s">
        <v>40</v>
      </c>
      <c r="O209" s="92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7" t="s">
        <v>178</v>
      </c>
      <c r="AT209" s="227" t="s">
        <v>174</v>
      </c>
      <c r="AU209" s="227" t="s">
        <v>85</v>
      </c>
      <c r="AY209" s="18" t="s">
        <v>171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8" t="s">
        <v>83</v>
      </c>
      <c r="BK209" s="228">
        <f>ROUND(I209*H209,2)</f>
        <v>0</v>
      </c>
      <c r="BL209" s="18" t="s">
        <v>178</v>
      </c>
      <c r="BM209" s="227" t="s">
        <v>291</v>
      </c>
    </row>
    <row r="210" s="14" customFormat="1">
      <c r="A210" s="14"/>
      <c r="B210" s="240"/>
      <c r="C210" s="241"/>
      <c r="D210" s="231" t="s">
        <v>180</v>
      </c>
      <c r="E210" s="242" t="s">
        <v>1</v>
      </c>
      <c r="F210" s="243" t="s">
        <v>292</v>
      </c>
      <c r="G210" s="241"/>
      <c r="H210" s="244">
        <v>32.225000000000001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180</v>
      </c>
      <c r="AU210" s="250" t="s">
        <v>85</v>
      </c>
      <c r="AV210" s="14" t="s">
        <v>85</v>
      </c>
      <c r="AW210" s="14" t="s">
        <v>30</v>
      </c>
      <c r="AX210" s="14" t="s">
        <v>83</v>
      </c>
      <c r="AY210" s="250" t="s">
        <v>171</v>
      </c>
    </row>
    <row r="211" s="2" customFormat="1" ht="33" customHeight="1">
      <c r="A211" s="39"/>
      <c r="B211" s="40"/>
      <c r="C211" s="216" t="s">
        <v>293</v>
      </c>
      <c r="D211" s="216" t="s">
        <v>174</v>
      </c>
      <c r="E211" s="217" t="s">
        <v>294</v>
      </c>
      <c r="F211" s="218" t="s">
        <v>295</v>
      </c>
      <c r="G211" s="219" t="s">
        <v>278</v>
      </c>
      <c r="H211" s="220">
        <v>6.4450000000000003</v>
      </c>
      <c r="I211" s="221"/>
      <c r="J211" s="222">
        <f>ROUND(I211*H211,2)</f>
        <v>0</v>
      </c>
      <c r="K211" s="218" t="s">
        <v>1</v>
      </c>
      <c r="L211" s="45"/>
      <c r="M211" s="223" t="s">
        <v>1</v>
      </c>
      <c r="N211" s="224" t="s">
        <v>40</v>
      </c>
      <c r="O211" s="92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7" t="s">
        <v>178</v>
      </c>
      <c r="AT211" s="227" t="s">
        <v>174</v>
      </c>
      <c r="AU211" s="227" t="s">
        <v>85</v>
      </c>
      <c r="AY211" s="18" t="s">
        <v>171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8" t="s">
        <v>83</v>
      </c>
      <c r="BK211" s="228">
        <f>ROUND(I211*H211,2)</f>
        <v>0</v>
      </c>
      <c r="BL211" s="18" t="s">
        <v>178</v>
      </c>
      <c r="BM211" s="227" t="s">
        <v>296</v>
      </c>
    </row>
    <row r="212" s="2" customFormat="1" ht="33" customHeight="1">
      <c r="A212" s="39"/>
      <c r="B212" s="40"/>
      <c r="C212" s="216" t="s">
        <v>297</v>
      </c>
      <c r="D212" s="216" t="s">
        <v>174</v>
      </c>
      <c r="E212" s="217" t="s">
        <v>298</v>
      </c>
      <c r="F212" s="218" t="s">
        <v>299</v>
      </c>
      <c r="G212" s="219" t="s">
        <v>278</v>
      </c>
      <c r="H212" s="220">
        <v>6.4450000000000003</v>
      </c>
      <c r="I212" s="221"/>
      <c r="J212" s="222">
        <f>ROUND(I212*H212,2)</f>
        <v>0</v>
      </c>
      <c r="K212" s="218" t="s">
        <v>1</v>
      </c>
      <c r="L212" s="45"/>
      <c r="M212" s="223" t="s">
        <v>1</v>
      </c>
      <c r="N212" s="224" t="s">
        <v>40</v>
      </c>
      <c r="O212" s="92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7" t="s">
        <v>178</v>
      </c>
      <c r="AT212" s="227" t="s">
        <v>174</v>
      </c>
      <c r="AU212" s="227" t="s">
        <v>85</v>
      </c>
      <c r="AY212" s="18" t="s">
        <v>171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8" t="s">
        <v>83</v>
      </c>
      <c r="BK212" s="228">
        <f>ROUND(I212*H212,2)</f>
        <v>0</v>
      </c>
      <c r="BL212" s="18" t="s">
        <v>178</v>
      </c>
      <c r="BM212" s="227" t="s">
        <v>300</v>
      </c>
    </row>
    <row r="213" s="12" customFormat="1" ht="22.8" customHeight="1">
      <c r="A213" s="12"/>
      <c r="B213" s="200"/>
      <c r="C213" s="201"/>
      <c r="D213" s="202" t="s">
        <v>74</v>
      </c>
      <c r="E213" s="214" t="s">
        <v>301</v>
      </c>
      <c r="F213" s="214" t="s">
        <v>302</v>
      </c>
      <c r="G213" s="201"/>
      <c r="H213" s="201"/>
      <c r="I213" s="204"/>
      <c r="J213" s="215">
        <f>BK213</f>
        <v>0</v>
      </c>
      <c r="K213" s="201"/>
      <c r="L213" s="206"/>
      <c r="M213" s="207"/>
      <c r="N213" s="208"/>
      <c r="O213" s="208"/>
      <c r="P213" s="209">
        <f>SUM(P214:P254)</f>
        <v>0</v>
      </c>
      <c r="Q213" s="208"/>
      <c r="R213" s="209">
        <f>SUM(R214:R254)</f>
        <v>0.044625000000000005</v>
      </c>
      <c r="S213" s="208"/>
      <c r="T213" s="210">
        <f>SUM(T214:T254)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1" t="s">
        <v>83</v>
      </c>
      <c r="AT213" s="212" t="s">
        <v>74</v>
      </c>
      <c r="AU213" s="212" t="s">
        <v>83</v>
      </c>
      <c r="AY213" s="211" t="s">
        <v>171</v>
      </c>
      <c r="BK213" s="213">
        <f>SUM(BK214:BK254)</f>
        <v>0</v>
      </c>
    </row>
    <row r="214" s="2" customFormat="1" ht="33" customHeight="1">
      <c r="A214" s="39"/>
      <c r="B214" s="40"/>
      <c r="C214" s="216" t="s">
        <v>303</v>
      </c>
      <c r="D214" s="216" t="s">
        <v>174</v>
      </c>
      <c r="E214" s="217" t="s">
        <v>304</v>
      </c>
      <c r="F214" s="218" t="s">
        <v>305</v>
      </c>
      <c r="G214" s="219" t="s">
        <v>177</v>
      </c>
      <c r="H214" s="220">
        <v>896.32500000000005</v>
      </c>
      <c r="I214" s="221"/>
      <c r="J214" s="222">
        <f>ROUND(I214*H214,2)</f>
        <v>0</v>
      </c>
      <c r="K214" s="218" t="s">
        <v>1</v>
      </c>
      <c r="L214" s="45"/>
      <c r="M214" s="223" t="s">
        <v>1</v>
      </c>
      <c r="N214" s="224" t="s">
        <v>40</v>
      </c>
      <c r="O214" s="92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7" t="s">
        <v>178</v>
      </c>
      <c r="AT214" s="227" t="s">
        <v>174</v>
      </c>
      <c r="AU214" s="227" t="s">
        <v>85</v>
      </c>
      <c r="AY214" s="18" t="s">
        <v>171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8" t="s">
        <v>83</v>
      </c>
      <c r="BK214" s="228">
        <f>ROUND(I214*H214,2)</f>
        <v>0</v>
      </c>
      <c r="BL214" s="18" t="s">
        <v>178</v>
      </c>
      <c r="BM214" s="227" t="s">
        <v>306</v>
      </c>
    </row>
    <row r="215" s="13" customFormat="1">
      <c r="A215" s="13"/>
      <c r="B215" s="229"/>
      <c r="C215" s="230"/>
      <c r="D215" s="231" t="s">
        <v>180</v>
      </c>
      <c r="E215" s="232" t="s">
        <v>1</v>
      </c>
      <c r="F215" s="233" t="s">
        <v>307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180</v>
      </c>
      <c r="AU215" s="239" t="s">
        <v>85</v>
      </c>
      <c r="AV215" s="13" t="s">
        <v>83</v>
      </c>
      <c r="AW215" s="13" t="s">
        <v>30</v>
      </c>
      <c r="AX215" s="13" t="s">
        <v>75</v>
      </c>
      <c r="AY215" s="239" t="s">
        <v>171</v>
      </c>
    </row>
    <row r="216" s="14" customFormat="1">
      <c r="A216" s="14"/>
      <c r="B216" s="240"/>
      <c r="C216" s="241"/>
      <c r="D216" s="231" t="s">
        <v>180</v>
      </c>
      <c r="E216" s="242" t="s">
        <v>1</v>
      </c>
      <c r="F216" s="243" t="s">
        <v>308</v>
      </c>
      <c r="G216" s="241"/>
      <c r="H216" s="244">
        <v>567.02499999999998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180</v>
      </c>
      <c r="AU216" s="250" t="s">
        <v>85</v>
      </c>
      <c r="AV216" s="14" t="s">
        <v>85</v>
      </c>
      <c r="AW216" s="14" t="s">
        <v>30</v>
      </c>
      <c r="AX216" s="14" t="s">
        <v>75</v>
      </c>
      <c r="AY216" s="250" t="s">
        <v>171</v>
      </c>
    </row>
    <row r="217" s="14" customFormat="1">
      <c r="A217" s="14"/>
      <c r="B217" s="240"/>
      <c r="C217" s="241"/>
      <c r="D217" s="231" t="s">
        <v>180</v>
      </c>
      <c r="E217" s="242" t="s">
        <v>1</v>
      </c>
      <c r="F217" s="243" t="s">
        <v>309</v>
      </c>
      <c r="G217" s="241"/>
      <c r="H217" s="244">
        <v>329.30000000000001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180</v>
      </c>
      <c r="AU217" s="250" t="s">
        <v>85</v>
      </c>
      <c r="AV217" s="14" t="s">
        <v>85</v>
      </c>
      <c r="AW217" s="14" t="s">
        <v>30</v>
      </c>
      <c r="AX217" s="14" t="s">
        <v>75</v>
      </c>
      <c r="AY217" s="250" t="s">
        <v>171</v>
      </c>
    </row>
    <row r="218" s="15" customFormat="1">
      <c r="A218" s="15"/>
      <c r="B218" s="251"/>
      <c r="C218" s="252"/>
      <c r="D218" s="231" t="s">
        <v>180</v>
      </c>
      <c r="E218" s="253" t="s">
        <v>86</v>
      </c>
      <c r="F218" s="254" t="s">
        <v>185</v>
      </c>
      <c r="G218" s="252"/>
      <c r="H218" s="255">
        <v>896.32500000000005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1" t="s">
        <v>180</v>
      </c>
      <c r="AU218" s="261" t="s">
        <v>85</v>
      </c>
      <c r="AV218" s="15" t="s">
        <v>178</v>
      </c>
      <c r="AW218" s="15" t="s">
        <v>30</v>
      </c>
      <c r="AX218" s="15" t="s">
        <v>83</v>
      </c>
      <c r="AY218" s="261" t="s">
        <v>171</v>
      </c>
    </row>
    <row r="219" s="2" customFormat="1" ht="33" customHeight="1">
      <c r="A219" s="39"/>
      <c r="B219" s="40"/>
      <c r="C219" s="216" t="s">
        <v>310</v>
      </c>
      <c r="D219" s="216" t="s">
        <v>174</v>
      </c>
      <c r="E219" s="217" t="s">
        <v>311</v>
      </c>
      <c r="F219" s="218" t="s">
        <v>312</v>
      </c>
      <c r="G219" s="219" t="s">
        <v>177</v>
      </c>
      <c r="H219" s="220">
        <v>53779.5</v>
      </c>
      <c r="I219" s="221"/>
      <c r="J219" s="222">
        <f>ROUND(I219*H219,2)</f>
        <v>0</v>
      </c>
      <c r="K219" s="218" t="s">
        <v>1</v>
      </c>
      <c r="L219" s="45"/>
      <c r="M219" s="223" t="s">
        <v>1</v>
      </c>
      <c r="N219" s="224" t="s">
        <v>40</v>
      </c>
      <c r="O219" s="92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7" t="s">
        <v>178</v>
      </c>
      <c r="AT219" s="227" t="s">
        <v>174</v>
      </c>
      <c r="AU219" s="227" t="s">
        <v>85</v>
      </c>
      <c r="AY219" s="18" t="s">
        <v>171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8" t="s">
        <v>83</v>
      </c>
      <c r="BK219" s="228">
        <f>ROUND(I219*H219,2)</f>
        <v>0</v>
      </c>
      <c r="BL219" s="18" t="s">
        <v>178</v>
      </c>
      <c r="BM219" s="227" t="s">
        <v>313</v>
      </c>
    </row>
    <row r="220" s="14" customFormat="1">
      <c r="A220" s="14"/>
      <c r="B220" s="240"/>
      <c r="C220" s="241"/>
      <c r="D220" s="231" t="s">
        <v>180</v>
      </c>
      <c r="E220" s="242" t="s">
        <v>1</v>
      </c>
      <c r="F220" s="243" t="s">
        <v>314</v>
      </c>
      <c r="G220" s="241"/>
      <c r="H220" s="244">
        <v>53779.5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180</v>
      </c>
      <c r="AU220" s="250" t="s">
        <v>85</v>
      </c>
      <c r="AV220" s="14" t="s">
        <v>85</v>
      </c>
      <c r="AW220" s="14" t="s">
        <v>30</v>
      </c>
      <c r="AX220" s="14" t="s">
        <v>83</v>
      </c>
      <c r="AY220" s="250" t="s">
        <v>171</v>
      </c>
    </row>
    <row r="221" s="2" customFormat="1" ht="33" customHeight="1">
      <c r="A221" s="39"/>
      <c r="B221" s="40"/>
      <c r="C221" s="216" t="s">
        <v>315</v>
      </c>
      <c r="D221" s="216" t="s">
        <v>174</v>
      </c>
      <c r="E221" s="217" t="s">
        <v>316</v>
      </c>
      <c r="F221" s="218" t="s">
        <v>317</v>
      </c>
      <c r="G221" s="219" t="s">
        <v>177</v>
      </c>
      <c r="H221" s="220">
        <v>896.32500000000005</v>
      </c>
      <c r="I221" s="221"/>
      <c r="J221" s="222">
        <f>ROUND(I221*H221,2)</f>
        <v>0</v>
      </c>
      <c r="K221" s="218" t="s">
        <v>1</v>
      </c>
      <c r="L221" s="45"/>
      <c r="M221" s="223" t="s">
        <v>1</v>
      </c>
      <c r="N221" s="224" t="s">
        <v>40</v>
      </c>
      <c r="O221" s="92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7" t="s">
        <v>178</v>
      </c>
      <c r="AT221" s="227" t="s">
        <v>174</v>
      </c>
      <c r="AU221" s="227" t="s">
        <v>85</v>
      </c>
      <c r="AY221" s="18" t="s">
        <v>171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8" t="s">
        <v>83</v>
      </c>
      <c r="BK221" s="228">
        <f>ROUND(I221*H221,2)</f>
        <v>0</v>
      </c>
      <c r="BL221" s="18" t="s">
        <v>178</v>
      </c>
      <c r="BM221" s="227" t="s">
        <v>318</v>
      </c>
    </row>
    <row r="222" s="14" customFormat="1">
      <c r="A222" s="14"/>
      <c r="B222" s="240"/>
      <c r="C222" s="241"/>
      <c r="D222" s="231" t="s">
        <v>180</v>
      </c>
      <c r="E222" s="242" t="s">
        <v>1</v>
      </c>
      <c r="F222" s="243" t="s">
        <v>86</v>
      </c>
      <c r="G222" s="241"/>
      <c r="H222" s="244">
        <v>896.32500000000005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180</v>
      </c>
      <c r="AU222" s="250" t="s">
        <v>85</v>
      </c>
      <c r="AV222" s="14" t="s">
        <v>85</v>
      </c>
      <c r="AW222" s="14" t="s">
        <v>30</v>
      </c>
      <c r="AX222" s="14" t="s">
        <v>83</v>
      </c>
      <c r="AY222" s="250" t="s">
        <v>171</v>
      </c>
    </row>
    <row r="223" s="2" customFormat="1" ht="33" customHeight="1">
      <c r="A223" s="39"/>
      <c r="B223" s="40"/>
      <c r="C223" s="216" t="s">
        <v>319</v>
      </c>
      <c r="D223" s="216" t="s">
        <v>174</v>
      </c>
      <c r="E223" s="217" t="s">
        <v>320</v>
      </c>
      <c r="F223" s="218" t="s">
        <v>321</v>
      </c>
      <c r="G223" s="219" t="s">
        <v>283</v>
      </c>
      <c r="H223" s="220">
        <v>79.099999999999994</v>
      </c>
      <c r="I223" s="221"/>
      <c r="J223" s="222">
        <f>ROUND(I223*H223,2)</f>
        <v>0</v>
      </c>
      <c r="K223" s="218" t="s">
        <v>1</v>
      </c>
      <c r="L223" s="45"/>
      <c r="M223" s="223" t="s">
        <v>1</v>
      </c>
      <c r="N223" s="224" t="s">
        <v>40</v>
      </c>
      <c r="O223" s="92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7" t="s">
        <v>178</v>
      </c>
      <c r="AT223" s="227" t="s">
        <v>174</v>
      </c>
      <c r="AU223" s="227" t="s">
        <v>85</v>
      </c>
      <c r="AY223" s="18" t="s">
        <v>171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8" t="s">
        <v>83</v>
      </c>
      <c r="BK223" s="228">
        <f>ROUND(I223*H223,2)</f>
        <v>0</v>
      </c>
      <c r="BL223" s="18" t="s">
        <v>178</v>
      </c>
      <c r="BM223" s="227" t="s">
        <v>322</v>
      </c>
    </row>
    <row r="224" s="13" customFormat="1">
      <c r="A224" s="13"/>
      <c r="B224" s="229"/>
      <c r="C224" s="230"/>
      <c r="D224" s="231" t="s">
        <v>180</v>
      </c>
      <c r="E224" s="232" t="s">
        <v>1</v>
      </c>
      <c r="F224" s="233" t="s">
        <v>307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180</v>
      </c>
      <c r="AU224" s="239" t="s">
        <v>85</v>
      </c>
      <c r="AV224" s="13" t="s">
        <v>83</v>
      </c>
      <c r="AW224" s="13" t="s">
        <v>30</v>
      </c>
      <c r="AX224" s="13" t="s">
        <v>75</v>
      </c>
      <c r="AY224" s="239" t="s">
        <v>171</v>
      </c>
    </row>
    <row r="225" s="14" customFormat="1">
      <c r="A225" s="14"/>
      <c r="B225" s="240"/>
      <c r="C225" s="241"/>
      <c r="D225" s="231" t="s">
        <v>180</v>
      </c>
      <c r="E225" s="242" t="s">
        <v>1</v>
      </c>
      <c r="F225" s="243" t="s">
        <v>323</v>
      </c>
      <c r="G225" s="241"/>
      <c r="H225" s="244">
        <v>61.299999999999997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180</v>
      </c>
      <c r="AU225" s="250" t="s">
        <v>85</v>
      </c>
      <c r="AV225" s="14" t="s">
        <v>85</v>
      </c>
      <c r="AW225" s="14" t="s">
        <v>30</v>
      </c>
      <c r="AX225" s="14" t="s">
        <v>75</v>
      </c>
      <c r="AY225" s="250" t="s">
        <v>171</v>
      </c>
    </row>
    <row r="226" s="14" customFormat="1">
      <c r="A226" s="14"/>
      <c r="B226" s="240"/>
      <c r="C226" s="241"/>
      <c r="D226" s="231" t="s">
        <v>180</v>
      </c>
      <c r="E226" s="242" t="s">
        <v>1</v>
      </c>
      <c r="F226" s="243" t="s">
        <v>324</v>
      </c>
      <c r="G226" s="241"/>
      <c r="H226" s="244">
        <v>17.800000000000001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180</v>
      </c>
      <c r="AU226" s="250" t="s">
        <v>85</v>
      </c>
      <c r="AV226" s="14" t="s">
        <v>85</v>
      </c>
      <c r="AW226" s="14" t="s">
        <v>30</v>
      </c>
      <c r="AX226" s="14" t="s">
        <v>75</v>
      </c>
      <c r="AY226" s="250" t="s">
        <v>171</v>
      </c>
    </row>
    <row r="227" s="15" customFormat="1">
      <c r="A227" s="15"/>
      <c r="B227" s="251"/>
      <c r="C227" s="252"/>
      <c r="D227" s="231" t="s">
        <v>180</v>
      </c>
      <c r="E227" s="253" t="s">
        <v>93</v>
      </c>
      <c r="F227" s="254" t="s">
        <v>185</v>
      </c>
      <c r="G227" s="252"/>
      <c r="H227" s="255">
        <v>79.099999999999994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1" t="s">
        <v>180</v>
      </c>
      <c r="AU227" s="261" t="s">
        <v>85</v>
      </c>
      <c r="AV227" s="15" t="s">
        <v>178</v>
      </c>
      <c r="AW227" s="15" t="s">
        <v>30</v>
      </c>
      <c r="AX227" s="15" t="s">
        <v>83</v>
      </c>
      <c r="AY227" s="261" t="s">
        <v>171</v>
      </c>
    </row>
    <row r="228" s="2" customFormat="1" ht="33" customHeight="1">
      <c r="A228" s="39"/>
      <c r="B228" s="40"/>
      <c r="C228" s="216" t="s">
        <v>325</v>
      </c>
      <c r="D228" s="216" t="s">
        <v>174</v>
      </c>
      <c r="E228" s="217" t="s">
        <v>326</v>
      </c>
      <c r="F228" s="218" t="s">
        <v>327</v>
      </c>
      <c r="G228" s="219" t="s">
        <v>283</v>
      </c>
      <c r="H228" s="220">
        <v>4746</v>
      </c>
      <c r="I228" s="221"/>
      <c r="J228" s="222">
        <f>ROUND(I228*H228,2)</f>
        <v>0</v>
      </c>
      <c r="K228" s="218" t="s">
        <v>1</v>
      </c>
      <c r="L228" s="45"/>
      <c r="M228" s="223" t="s">
        <v>1</v>
      </c>
      <c r="N228" s="224" t="s">
        <v>40</v>
      </c>
      <c r="O228" s="92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7" t="s">
        <v>178</v>
      </c>
      <c r="AT228" s="227" t="s">
        <v>174</v>
      </c>
      <c r="AU228" s="227" t="s">
        <v>85</v>
      </c>
      <c r="AY228" s="18" t="s">
        <v>171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8" t="s">
        <v>83</v>
      </c>
      <c r="BK228" s="228">
        <f>ROUND(I228*H228,2)</f>
        <v>0</v>
      </c>
      <c r="BL228" s="18" t="s">
        <v>178</v>
      </c>
      <c r="BM228" s="227" t="s">
        <v>328</v>
      </c>
    </row>
    <row r="229" s="14" customFormat="1">
      <c r="A229" s="14"/>
      <c r="B229" s="240"/>
      <c r="C229" s="241"/>
      <c r="D229" s="231" t="s">
        <v>180</v>
      </c>
      <c r="E229" s="242" t="s">
        <v>1</v>
      </c>
      <c r="F229" s="243" t="s">
        <v>329</v>
      </c>
      <c r="G229" s="241"/>
      <c r="H229" s="244">
        <v>4746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180</v>
      </c>
      <c r="AU229" s="250" t="s">
        <v>85</v>
      </c>
      <c r="AV229" s="14" t="s">
        <v>85</v>
      </c>
      <c r="AW229" s="14" t="s">
        <v>30</v>
      </c>
      <c r="AX229" s="14" t="s">
        <v>83</v>
      </c>
      <c r="AY229" s="250" t="s">
        <v>171</v>
      </c>
    </row>
    <row r="230" s="2" customFormat="1" ht="33" customHeight="1">
      <c r="A230" s="39"/>
      <c r="B230" s="40"/>
      <c r="C230" s="216" t="s">
        <v>330</v>
      </c>
      <c r="D230" s="216" t="s">
        <v>174</v>
      </c>
      <c r="E230" s="217" t="s">
        <v>331</v>
      </c>
      <c r="F230" s="218" t="s">
        <v>332</v>
      </c>
      <c r="G230" s="219" t="s">
        <v>283</v>
      </c>
      <c r="H230" s="220">
        <v>79.099999999999994</v>
      </c>
      <c r="I230" s="221"/>
      <c r="J230" s="222">
        <f>ROUND(I230*H230,2)</f>
        <v>0</v>
      </c>
      <c r="K230" s="218" t="s">
        <v>1</v>
      </c>
      <c r="L230" s="45"/>
      <c r="M230" s="223" t="s">
        <v>1</v>
      </c>
      <c r="N230" s="224" t="s">
        <v>40</v>
      </c>
      <c r="O230" s="92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7" t="s">
        <v>178</v>
      </c>
      <c r="AT230" s="227" t="s">
        <v>174</v>
      </c>
      <c r="AU230" s="227" t="s">
        <v>85</v>
      </c>
      <c r="AY230" s="18" t="s">
        <v>171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8" t="s">
        <v>83</v>
      </c>
      <c r="BK230" s="228">
        <f>ROUND(I230*H230,2)</f>
        <v>0</v>
      </c>
      <c r="BL230" s="18" t="s">
        <v>178</v>
      </c>
      <c r="BM230" s="227" t="s">
        <v>333</v>
      </c>
    </row>
    <row r="231" s="14" customFormat="1">
      <c r="A231" s="14"/>
      <c r="B231" s="240"/>
      <c r="C231" s="241"/>
      <c r="D231" s="231" t="s">
        <v>180</v>
      </c>
      <c r="E231" s="242" t="s">
        <v>1</v>
      </c>
      <c r="F231" s="243" t="s">
        <v>334</v>
      </c>
      <c r="G231" s="241"/>
      <c r="H231" s="244">
        <v>79.099999999999994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180</v>
      </c>
      <c r="AU231" s="250" t="s">
        <v>85</v>
      </c>
      <c r="AV231" s="14" t="s">
        <v>85</v>
      </c>
      <c r="AW231" s="14" t="s">
        <v>30</v>
      </c>
      <c r="AX231" s="14" t="s">
        <v>83</v>
      </c>
      <c r="AY231" s="250" t="s">
        <v>171</v>
      </c>
    </row>
    <row r="232" s="2" customFormat="1" ht="16.5" customHeight="1">
      <c r="A232" s="39"/>
      <c r="B232" s="40"/>
      <c r="C232" s="216" t="s">
        <v>335</v>
      </c>
      <c r="D232" s="216" t="s">
        <v>174</v>
      </c>
      <c r="E232" s="217" t="s">
        <v>336</v>
      </c>
      <c r="F232" s="218" t="s">
        <v>337</v>
      </c>
      <c r="G232" s="219" t="s">
        <v>177</v>
      </c>
      <c r="H232" s="220">
        <v>896.32500000000005</v>
      </c>
      <c r="I232" s="221"/>
      <c r="J232" s="222">
        <f>ROUND(I232*H232,2)</f>
        <v>0</v>
      </c>
      <c r="K232" s="218" t="s">
        <v>1</v>
      </c>
      <c r="L232" s="45"/>
      <c r="M232" s="223" t="s">
        <v>1</v>
      </c>
      <c r="N232" s="224" t="s">
        <v>40</v>
      </c>
      <c r="O232" s="92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7" t="s">
        <v>178</v>
      </c>
      <c r="AT232" s="227" t="s">
        <v>174</v>
      </c>
      <c r="AU232" s="227" t="s">
        <v>85</v>
      </c>
      <c r="AY232" s="18" t="s">
        <v>171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8" t="s">
        <v>83</v>
      </c>
      <c r="BK232" s="228">
        <f>ROUND(I232*H232,2)</f>
        <v>0</v>
      </c>
      <c r="BL232" s="18" t="s">
        <v>178</v>
      </c>
      <c r="BM232" s="227" t="s">
        <v>338</v>
      </c>
    </row>
    <row r="233" s="14" customFormat="1">
      <c r="A233" s="14"/>
      <c r="B233" s="240"/>
      <c r="C233" s="241"/>
      <c r="D233" s="231" t="s">
        <v>180</v>
      </c>
      <c r="E233" s="242" t="s">
        <v>1</v>
      </c>
      <c r="F233" s="243" t="s">
        <v>86</v>
      </c>
      <c r="G233" s="241"/>
      <c r="H233" s="244">
        <v>896.32500000000005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180</v>
      </c>
      <c r="AU233" s="250" t="s">
        <v>85</v>
      </c>
      <c r="AV233" s="14" t="s">
        <v>85</v>
      </c>
      <c r="AW233" s="14" t="s">
        <v>30</v>
      </c>
      <c r="AX233" s="14" t="s">
        <v>83</v>
      </c>
      <c r="AY233" s="250" t="s">
        <v>171</v>
      </c>
    </row>
    <row r="234" s="2" customFormat="1" ht="21.75" customHeight="1">
      <c r="A234" s="39"/>
      <c r="B234" s="40"/>
      <c r="C234" s="216" t="s">
        <v>339</v>
      </c>
      <c r="D234" s="216" t="s">
        <v>174</v>
      </c>
      <c r="E234" s="217" t="s">
        <v>340</v>
      </c>
      <c r="F234" s="218" t="s">
        <v>341</v>
      </c>
      <c r="G234" s="219" t="s">
        <v>177</v>
      </c>
      <c r="H234" s="220">
        <v>53779.5</v>
      </c>
      <c r="I234" s="221"/>
      <c r="J234" s="222">
        <f>ROUND(I234*H234,2)</f>
        <v>0</v>
      </c>
      <c r="K234" s="218" t="s">
        <v>1</v>
      </c>
      <c r="L234" s="45"/>
      <c r="M234" s="223" t="s">
        <v>1</v>
      </c>
      <c r="N234" s="224" t="s">
        <v>40</v>
      </c>
      <c r="O234" s="92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7" t="s">
        <v>178</v>
      </c>
      <c r="AT234" s="227" t="s">
        <v>174</v>
      </c>
      <c r="AU234" s="227" t="s">
        <v>85</v>
      </c>
      <c r="AY234" s="18" t="s">
        <v>171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8" t="s">
        <v>83</v>
      </c>
      <c r="BK234" s="228">
        <f>ROUND(I234*H234,2)</f>
        <v>0</v>
      </c>
      <c r="BL234" s="18" t="s">
        <v>178</v>
      </c>
      <c r="BM234" s="227" t="s">
        <v>342</v>
      </c>
    </row>
    <row r="235" s="14" customFormat="1">
      <c r="A235" s="14"/>
      <c r="B235" s="240"/>
      <c r="C235" s="241"/>
      <c r="D235" s="231" t="s">
        <v>180</v>
      </c>
      <c r="E235" s="242" t="s">
        <v>1</v>
      </c>
      <c r="F235" s="243" t="s">
        <v>314</v>
      </c>
      <c r="G235" s="241"/>
      <c r="H235" s="244">
        <v>53779.5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180</v>
      </c>
      <c r="AU235" s="250" t="s">
        <v>85</v>
      </c>
      <c r="AV235" s="14" t="s">
        <v>85</v>
      </c>
      <c r="AW235" s="14" t="s">
        <v>30</v>
      </c>
      <c r="AX235" s="14" t="s">
        <v>83</v>
      </c>
      <c r="AY235" s="250" t="s">
        <v>171</v>
      </c>
    </row>
    <row r="236" s="2" customFormat="1" ht="21.75" customHeight="1">
      <c r="A236" s="39"/>
      <c r="B236" s="40"/>
      <c r="C236" s="216" t="s">
        <v>127</v>
      </c>
      <c r="D236" s="216" t="s">
        <v>174</v>
      </c>
      <c r="E236" s="217" t="s">
        <v>343</v>
      </c>
      <c r="F236" s="218" t="s">
        <v>344</v>
      </c>
      <c r="G236" s="219" t="s">
        <v>177</v>
      </c>
      <c r="H236" s="220">
        <v>896.32500000000005</v>
      </c>
      <c r="I236" s="221"/>
      <c r="J236" s="222">
        <f>ROUND(I236*H236,2)</f>
        <v>0</v>
      </c>
      <c r="K236" s="218" t="s">
        <v>1</v>
      </c>
      <c r="L236" s="45"/>
      <c r="M236" s="223" t="s">
        <v>1</v>
      </c>
      <c r="N236" s="224" t="s">
        <v>40</v>
      </c>
      <c r="O236" s="92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7" t="s">
        <v>178</v>
      </c>
      <c r="AT236" s="227" t="s">
        <v>174</v>
      </c>
      <c r="AU236" s="227" t="s">
        <v>85</v>
      </c>
      <c r="AY236" s="18" t="s">
        <v>171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8" t="s">
        <v>83</v>
      </c>
      <c r="BK236" s="228">
        <f>ROUND(I236*H236,2)</f>
        <v>0</v>
      </c>
      <c r="BL236" s="18" t="s">
        <v>178</v>
      </c>
      <c r="BM236" s="227" t="s">
        <v>345</v>
      </c>
    </row>
    <row r="237" s="14" customFormat="1">
      <c r="A237" s="14"/>
      <c r="B237" s="240"/>
      <c r="C237" s="241"/>
      <c r="D237" s="231" t="s">
        <v>180</v>
      </c>
      <c r="E237" s="242" t="s">
        <v>1</v>
      </c>
      <c r="F237" s="243" t="s">
        <v>86</v>
      </c>
      <c r="G237" s="241"/>
      <c r="H237" s="244">
        <v>896.32500000000005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180</v>
      </c>
      <c r="AU237" s="250" t="s">
        <v>85</v>
      </c>
      <c r="AV237" s="14" t="s">
        <v>85</v>
      </c>
      <c r="AW237" s="14" t="s">
        <v>30</v>
      </c>
      <c r="AX237" s="14" t="s">
        <v>83</v>
      </c>
      <c r="AY237" s="250" t="s">
        <v>171</v>
      </c>
    </row>
    <row r="238" s="2" customFormat="1" ht="16.5" customHeight="1">
      <c r="A238" s="39"/>
      <c r="B238" s="40"/>
      <c r="C238" s="216" t="s">
        <v>346</v>
      </c>
      <c r="D238" s="216" t="s">
        <v>174</v>
      </c>
      <c r="E238" s="217" t="s">
        <v>347</v>
      </c>
      <c r="F238" s="218" t="s">
        <v>348</v>
      </c>
      <c r="G238" s="219" t="s">
        <v>283</v>
      </c>
      <c r="H238" s="220">
        <v>11</v>
      </c>
      <c r="I238" s="221"/>
      <c r="J238" s="222">
        <f>ROUND(I238*H238,2)</f>
        <v>0</v>
      </c>
      <c r="K238" s="218" t="s">
        <v>1</v>
      </c>
      <c r="L238" s="45"/>
      <c r="M238" s="223" t="s">
        <v>1</v>
      </c>
      <c r="N238" s="224" t="s">
        <v>40</v>
      </c>
      <c r="O238" s="92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7" t="s">
        <v>178</v>
      </c>
      <c r="AT238" s="227" t="s">
        <v>174</v>
      </c>
      <c r="AU238" s="227" t="s">
        <v>85</v>
      </c>
      <c r="AY238" s="18" t="s">
        <v>171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8" t="s">
        <v>83</v>
      </c>
      <c r="BK238" s="228">
        <f>ROUND(I238*H238,2)</f>
        <v>0</v>
      </c>
      <c r="BL238" s="18" t="s">
        <v>178</v>
      </c>
      <c r="BM238" s="227" t="s">
        <v>349</v>
      </c>
    </row>
    <row r="239" s="13" customFormat="1">
      <c r="A239" s="13"/>
      <c r="B239" s="229"/>
      <c r="C239" s="230"/>
      <c r="D239" s="231" t="s">
        <v>180</v>
      </c>
      <c r="E239" s="232" t="s">
        <v>1</v>
      </c>
      <c r="F239" s="233" t="s">
        <v>350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180</v>
      </c>
      <c r="AU239" s="239" t="s">
        <v>85</v>
      </c>
      <c r="AV239" s="13" t="s">
        <v>83</v>
      </c>
      <c r="AW239" s="13" t="s">
        <v>30</v>
      </c>
      <c r="AX239" s="13" t="s">
        <v>75</v>
      </c>
      <c r="AY239" s="239" t="s">
        <v>171</v>
      </c>
    </row>
    <row r="240" s="14" customFormat="1">
      <c r="A240" s="14"/>
      <c r="B240" s="240"/>
      <c r="C240" s="241"/>
      <c r="D240" s="231" t="s">
        <v>180</v>
      </c>
      <c r="E240" s="242" t="s">
        <v>102</v>
      </c>
      <c r="F240" s="243" t="s">
        <v>351</v>
      </c>
      <c r="G240" s="241"/>
      <c r="H240" s="244">
        <v>11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180</v>
      </c>
      <c r="AU240" s="250" t="s">
        <v>85</v>
      </c>
      <c r="AV240" s="14" t="s">
        <v>85</v>
      </c>
      <c r="AW240" s="14" t="s">
        <v>30</v>
      </c>
      <c r="AX240" s="14" t="s">
        <v>83</v>
      </c>
      <c r="AY240" s="250" t="s">
        <v>171</v>
      </c>
    </row>
    <row r="241" s="2" customFormat="1" ht="24.15" customHeight="1">
      <c r="A241" s="39"/>
      <c r="B241" s="40"/>
      <c r="C241" s="216" t="s">
        <v>352</v>
      </c>
      <c r="D241" s="216" t="s">
        <v>174</v>
      </c>
      <c r="E241" s="217" t="s">
        <v>353</v>
      </c>
      <c r="F241" s="218" t="s">
        <v>354</v>
      </c>
      <c r="G241" s="219" t="s">
        <v>283</v>
      </c>
      <c r="H241" s="220">
        <v>660</v>
      </c>
      <c r="I241" s="221"/>
      <c r="J241" s="222">
        <f>ROUND(I241*H241,2)</f>
        <v>0</v>
      </c>
      <c r="K241" s="218" t="s">
        <v>1</v>
      </c>
      <c r="L241" s="45"/>
      <c r="M241" s="223" t="s">
        <v>1</v>
      </c>
      <c r="N241" s="224" t="s">
        <v>40</v>
      </c>
      <c r="O241" s="92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7" t="s">
        <v>178</v>
      </c>
      <c r="AT241" s="227" t="s">
        <v>174</v>
      </c>
      <c r="AU241" s="227" t="s">
        <v>85</v>
      </c>
      <c r="AY241" s="18" t="s">
        <v>171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8" t="s">
        <v>83</v>
      </c>
      <c r="BK241" s="228">
        <f>ROUND(I241*H241,2)</f>
        <v>0</v>
      </c>
      <c r="BL241" s="18" t="s">
        <v>178</v>
      </c>
      <c r="BM241" s="227" t="s">
        <v>355</v>
      </c>
    </row>
    <row r="242" s="14" customFormat="1">
      <c r="A242" s="14"/>
      <c r="B242" s="240"/>
      <c r="C242" s="241"/>
      <c r="D242" s="231" t="s">
        <v>180</v>
      </c>
      <c r="E242" s="242" t="s">
        <v>1</v>
      </c>
      <c r="F242" s="243" t="s">
        <v>356</v>
      </c>
      <c r="G242" s="241"/>
      <c r="H242" s="244">
        <v>660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180</v>
      </c>
      <c r="AU242" s="250" t="s">
        <v>85</v>
      </c>
      <c r="AV242" s="14" t="s">
        <v>85</v>
      </c>
      <c r="AW242" s="14" t="s">
        <v>30</v>
      </c>
      <c r="AX242" s="14" t="s">
        <v>83</v>
      </c>
      <c r="AY242" s="250" t="s">
        <v>171</v>
      </c>
    </row>
    <row r="243" s="2" customFormat="1" ht="16.5" customHeight="1">
      <c r="A243" s="39"/>
      <c r="B243" s="40"/>
      <c r="C243" s="216" t="s">
        <v>357</v>
      </c>
      <c r="D243" s="216" t="s">
        <v>174</v>
      </c>
      <c r="E243" s="217" t="s">
        <v>358</v>
      </c>
      <c r="F243" s="218" t="s">
        <v>359</v>
      </c>
      <c r="G243" s="219" t="s">
        <v>283</v>
      </c>
      <c r="H243" s="220">
        <v>11</v>
      </c>
      <c r="I243" s="221"/>
      <c r="J243" s="222">
        <f>ROUND(I243*H243,2)</f>
        <v>0</v>
      </c>
      <c r="K243" s="218" t="s">
        <v>1</v>
      </c>
      <c r="L243" s="45"/>
      <c r="M243" s="223" t="s">
        <v>1</v>
      </c>
      <c r="N243" s="224" t="s">
        <v>40</v>
      </c>
      <c r="O243" s="92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7" t="s">
        <v>178</v>
      </c>
      <c r="AT243" s="227" t="s">
        <v>174</v>
      </c>
      <c r="AU243" s="227" t="s">
        <v>85</v>
      </c>
      <c r="AY243" s="18" t="s">
        <v>171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8" t="s">
        <v>83</v>
      </c>
      <c r="BK243" s="228">
        <f>ROUND(I243*H243,2)</f>
        <v>0</v>
      </c>
      <c r="BL243" s="18" t="s">
        <v>178</v>
      </c>
      <c r="BM243" s="227" t="s">
        <v>360</v>
      </c>
    </row>
    <row r="244" s="14" customFormat="1">
      <c r="A244" s="14"/>
      <c r="B244" s="240"/>
      <c r="C244" s="241"/>
      <c r="D244" s="231" t="s">
        <v>180</v>
      </c>
      <c r="E244" s="242" t="s">
        <v>1</v>
      </c>
      <c r="F244" s="243" t="s">
        <v>102</v>
      </c>
      <c r="G244" s="241"/>
      <c r="H244" s="244">
        <v>11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180</v>
      </c>
      <c r="AU244" s="250" t="s">
        <v>85</v>
      </c>
      <c r="AV244" s="14" t="s">
        <v>85</v>
      </c>
      <c r="AW244" s="14" t="s">
        <v>30</v>
      </c>
      <c r="AX244" s="14" t="s">
        <v>83</v>
      </c>
      <c r="AY244" s="250" t="s">
        <v>171</v>
      </c>
    </row>
    <row r="245" s="2" customFormat="1" ht="33" customHeight="1">
      <c r="A245" s="39"/>
      <c r="B245" s="40"/>
      <c r="C245" s="216" t="s">
        <v>361</v>
      </c>
      <c r="D245" s="216" t="s">
        <v>174</v>
      </c>
      <c r="E245" s="217" t="s">
        <v>362</v>
      </c>
      <c r="F245" s="218" t="s">
        <v>363</v>
      </c>
      <c r="G245" s="219" t="s">
        <v>177</v>
      </c>
      <c r="H245" s="220">
        <v>212.5</v>
      </c>
      <c r="I245" s="221"/>
      <c r="J245" s="222">
        <f>ROUND(I245*H245,2)</f>
        <v>0</v>
      </c>
      <c r="K245" s="218" t="s">
        <v>1</v>
      </c>
      <c r="L245" s="45"/>
      <c r="M245" s="223" t="s">
        <v>1</v>
      </c>
      <c r="N245" s="224" t="s">
        <v>40</v>
      </c>
      <c r="O245" s="92"/>
      <c r="P245" s="225">
        <f>O245*H245</f>
        <v>0</v>
      </c>
      <c r="Q245" s="225">
        <v>0.00021000000000000001</v>
      </c>
      <c r="R245" s="225">
        <f>Q245*H245</f>
        <v>0.044625000000000005</v>
      </c>
      <c r="S245" s="225">
        <v>0</v>
      </c>
      <c r="T245" s="22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7" t="s">
        <v>178</v>
      </c>
      <c r="AT245" s="227" t="s">
        <v>174</v>
      </c>
      <c r="AU245" s="227" t="s">
        <v>85</v>
      </c>
      <c r="AY245" s="18" t="s">
        <v>171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8" t="s">
        <v>83</v>
      </c>
      <c r="BK245" s="228">
        <f>ROUND(I245*H245,2)</f>
        <v>0</v>
      </c>
      <c r="BL245" s="18" t="s">
        <v>178</v>
      </c>
      <c r="BM245" s="227" t="s">
        <v>364</v>
      </c>
    </row>
    <row r="246" s="13" customFormat="1">
      <c r="A246" s="13"/>
      <c r="B246" s="229"/>
      <c r="C246" s="230"/>
      <c r="D246" s="231" t="s">
        <v>180</v>
      </c>
      <c r="E246" s="232" t="s">
        <v>1</v>
      </c>
      <c r="F246" s="233" t="s">
        <v>350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180</v>
      </c>
      <c r="AU246" s="239" t="s">
        <v>85</v>
      </c>
      <c r="AV246" s="13" t="s">
        <v>83</v>
      </c>
      <c r="AW246" s="13" t="s">
        <v>30</v>
      </c>
      <c r="AX246" s="13" t="s">
        <v>75</v>
      </c>
      <c r="AY246" s="239" t="s">
        <v>171</v>
      </c>
    </row>
    <row r="247" s="14" customFormat="1">
      <c r="A247" s="14"/>
      <c r="B247" s="240"/>
      <c r="C247" s="241"/>
      <c r="D247" s="231" t="s">
        <v>180</v>
      </c>
      <c r="E247" s="242" t="s">
        <v>1</v>
      </c>
      <c r="F247" s="243" t="s">
        <v>365</v>
      </c>
      <c r="G247" s="241"/>
      <c r="H247" s="244">
        <v>212.5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180</v>
      </c>
      <c r="AU247" s="250" t="s">
        <v>85</v>
      </c>
      <c r="AV247" s="14" t="s">
        <v>85</v>
      </c>
      <c r="AW247" s="14" t="s">
        <v>30</v>
      </c>
      <c r="AX247" s="14" t="s">
        <v>83</v>
      </c>
      <c r="AY247" s="250" t="s">
        <v>171</v>
      </c>
    </row>
    <row r="248" s="2" customFormat="1" ht="21.75" customHeight="1">
      <c r="A248" s="39"/>
      <c r="B248" s="40"/>
      <c r="C248" s="216" t="s">
        <v>366</v>
      </c>
      <c r="D248" s="216" t="s">
        <v>174</v>
      </c>
      <c r="E248" s="217" t="s">
        <v>367</v>
      </c>
      <c r="F248" s="218" t="s">
        <v>368</v>
      </c>
      <c r="G248" s="219" t="s">
        <v>283</v>
      </c>
      <c r="H248" s="220">
        <v>11</v>
      </c>
      <c r="I248" s="221"/>
      <c r="J248" s="222">
        <f>ROUND(I248*H248,2)</f>
        <v>0</v>
      </c>
      <c r="K248" s="218" t="s">
        <v>1</v>
      </c>
      <c r="L248" s="45"/>
      <c r="M248" s="223" t="s">
        <v>1</v>
      </c>
      <c r="N248" s="224" t="s">
        <v>40</v>
      </c>
      <c r="O248" s="92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7" t="s">
        <v>178</v>
      </c>
      <c r="AT248" s="227" t="s">
        <v>174</v>
      </c>
      <c r="AU248" s="227" t="s">
        <v>85</v>
      </c>
      <c r="AY248" s="18" t="s">
        <v>171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8" t="s">
        <v>83</v>
      </c>
      <c r="BK248" s="228">
        <f>ROUND(I248*H248,2)</f>
        <v>0</v>
      </c>
      <c r="BL248" s="18" t="s">
        <v>178</v>
      </c>
      <c r="BM248" s="227" t="s">
        <v>369</v>
      </c>
    </row>
    <row r="249" s="13" customFormat="1">
      <c r="A249" s="13"/>
      <c r="B249" s="229"/>
      <c r="C249" s="230"/>
      <c r="D249" s="231" t="s">
        <v>180</v>
      </c>
      <c r="E249" s="232" t="s">
        <v>1</v>
      </c>
      <c r="F249" s="233" t="s">
        <v>350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180</v>
      </c>
      <c r="AU249" s="239" t="s">
        <v>85</v>
      </c>
      <c r="AV249" s="13" t="s">
        <v>83</v>
      </c>
      <c r="AW249" s="13" t="s">
        <v>30</v>
      </c>
      <c r="AX249" s="13" t="s">
        <v>75</v>
      </c>
      <c r="AY249" s="239" t="s">
        <v>171</v>
      </c>
    </row>
    <row r="250" s="14" customFormat="1">
      <c r="A250" s="14"/>
      <c r="B250" s="240"/>
      <c r="C250" s="241"/>
      <c r="D250" s="231" t="s">
        <v>180</v>
      </c>
      <c r="E250" s="242" t="s">
        <v>89</v>
      </c>
      <c r="F250" s="243" t="s">
        <v>351</v>
      </c>
      <c r="G250" s="241"/>
      <c r="H250" s="244">
        <v>11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180</v>
      </c>
      <c r="AU250" s="250" t="s">
        <v>85</v>
      </c>
      <c r="AV250" s="14" t="s">
        <v>85</v>
      </c>
      <c r="AW250" s="14" t="s">
        <v>30</v>
      </c>
      <c r="AX250" s="14" t="s">
        <v>83</v>
      </c>
      <c r="AY250" s="250" t="s">
        <v>171</v>
      </c>
    </row>
    <row r="251" s="2" customFormat="1" ht="24.15" customHeight="1">
      <c r="A251" s="39"/>
      <c r="B251" s="40"/>
      <c r="C251" s="216" t="s">
        <v>370</v>
      </c>
      <c r="D251" s="216" t="s">
        <v>174</v>
      </c>
      <c r="E251" s="217" t="s">
        <v>371</v>
      </c>
      <c r="F251" s="218" t="s">
        <v>372</v>
      </c>
      <c r="G251" s="219" t="s">
        <v>283</v>
      </c>
      <c r="H251" s="220">
        <v>660</v>
      </c>
      <c r="I251" s="221"/>
      <c r="J251" s="222">
        <f>ROUND(I251*H251,2)</f>
        <v>0</v>
      </c>
      <c r="K251" s="218" t="s">
        <v>1</v>
      </c>
      <c r="L251" s="45"/>
      <c r="M251" s="223" t="s">
        <v>1</v>
      </c>
      <c r="N251" s="224" t="s">
        <v>40</v>
      </c>
      <c r="O251" s="92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7" t="s">
        <v>178</v>
      </c>
      <c r="AT251" s="227" t="s">
        <v>174</v>
      </c>
      <c r="AU251" s="227" t="s">
        <v>85</v>
      </c>
      <c r="AY251" s="18" t="s">
        <v>171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8" t="s">
        <v>83</v>
      </c>
      <c r="BK251" s="228">
        <f>ROUND(I251*H251,2)</f>
        <v>0</v>
      </c>
      <c r="BL251" s="18" t="s">
        <v>178</v>
      </c>
      <c r="BM251" s="227" t="s">
        <v>373</v>
      </c>
    </row>
    <row r="252" s="14" customFormat="1">
      <c r="A252" s="14"/>
      <c r="B252" s="240"/>
      <c r="C252" s="241"/>
      <c r="D252" s="231" t="s">
        <v>180</v>
      </c>
      <c r="E252" s="242" t="s">
        <v>1</v>
      </c>
      <c r="F252" s="243" t="s">
        <v>374</v>
      </c>
      <c r="G252" s="241"/>
      <c r="H252" s="244">
        <v>660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180</v>
      </c>
      <c r="AU252" s="250" t="s">
        <v>85</v>
      </c>
      <c r="AV252" s="14" t="s">
        <v>85</v>
      </c>
      <c r="AW252" s="14" t="s">
        <v>30</v>
      </c>
      <c r="AX252" s="14" t="s">
        <v>83</v>
      </c>
      <c r="AY252" s="250" t="s">
        <v>171</v>
      </c>
    </row>
    <row r="253" s="2" customFormat="1" ht="21.75" customHeight="1">
      <c r="A253" s="39"/>
      <c r="B253" s="40"/>
      <c r="C253" s="216" t="s">
        <v>375</v>
      </c>
      <c r="D253" s="216" t="s">
        <v>174</v>
      </c>
      <c r="E253" s="217" t="s">
        <v>376</v>
      </c>
      <c r="F253" s="218" t="s">
        <v>377</v>
      </c>
      <c r="G253" s="219" t="s">
        <v>283</v>
      </c>
      <c r="H253" s="220">
        <v>11</v>
      </c>
      <c r="I253" s="221"/>
      <c r="J253" s="222">
        <f>ROUND(I253*H253,2)</f>
        <v>0</v>
      </c>
      <c r="K253" s="218" t="s">
        <v>1</v>
      </c>
      <c r="L253" s="45"/>
      <c r="M253" s="223" t="s">
        <v>1</v>
      </c>
      <c r="N253" s="224" t="s">
        <v>40</v>
      </c>
      <c r="O253" s="92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7" t="s">
        <v>178</v>
      </c>
      <c r="AT253" s="227" t="s">
        <v>174</v>
      </c>
      <c r="AU253" s="227" t="s">
        <v>85</v>
      </c>
      <c r="AY253" s="18" t="s">
        <v>171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8" t="s">
        <v>83</v>
      </c>
      <c r="BK253" s="228">
        <f>ROUND(I253*H253,2)</f>
        <v>0</v>
      </c>
      <c r="BL253" s="18" t="s">
        <v>178</v>
      </c>
      <c r="BM253" s="227" t="s">
        <v>378</v>
      </c>
    </row>
    <row r="254" s="14" customFormat="1">
      <c r="A254" s="14"/>
      <c r="B254" s="240"/>
      <c r="C254" s="241"/>
      <c r="D254" s="231" t="s">
        <v>180</v>
      </c>
      <c r="E254" s="242" t="s">
        <v>1</v>
      </c>
      <c r="F254" s="243" t="s">
        <v>89</v>
      </c>
      <c r="G254" s="241"/>
      <c r="H254" s="244">
        <v>11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180</v>
      </c>
      <c r="AU254" s="250" t="s">
        <v>85</v>
      </c>
      <c r="AV254" s="14" t="s">
        <v>85</v>
      </c>
      <c r="AW254" s="14" t="s">
        <v>30</v>
      </c>
      <c r="AX254" s="14" t="s">
        <v>83</v>
      </c>
      <c r="AY254" s="250" t="s">
        <v>171</v>
      </c>
    </row>
    <row r="255" s="12" customFormat="1" ht="22.8" customHeight="1">
      <c r="A255" s="12"/>
      <c r="B255" s="200"/>
      <c r="C255" s="201"/>
      <c r="D255" s="202" t="s">
        <v>74</v>
      </c>
      <c r="E255" s="214" t="s">
        <v>379</v>
      </c>
      <c r="F255" s="214" t="s">
        <v>380</v>
      </c>
      <c r="G255" s="201"/>
      <c r="H255" s="201"/>
      <c r="I255" s="204"/>
      <c r="J255" s="215">
        <f>BK255</f>
        <v>0</v>
      </c>
      <c r="K255" s="201"/>
      <c r="L255" s="206"/>
      <c r="M255" s="207"/>
      <c r="N255" s="208"/>
      <c r="O255" s="208"/>
      <c r="P255" s="209">
        <f>P256</f>
        <v>0</v>
      </c>
      <c r="Q255" s="208"/>
      <c r="R255" s="209">
        <f>R256</f>
        <v>0</v>
      </c>
      <c r="S255" s="208"/>
      <c r="T255" s="210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1" t="s">
        <v>83</v>
      </c>
      <c r="AT255" s="212" t="s">
        <v>74</v>
      </c>
      <c r="AU255" s="212" t="s">
        <v>83</v>
      </c>
      <c r="AY255" s="211" t="s">
        <v>171</v>
      </c>
      <c r="BK255" s="213">
        <f>BK256</f>
        <v>0</v>
      </c>
    </row>
    <row r="256" s="2" customFormat="1" ht="16.5" customHeight="1">
      <c r="A256" s="39"/>
      <c r="B256" s="40"/>
      <c r="C256" s="216" t="s">
        <v>381</v>
      </c>
      <c r="D256" s="216" t="s">
        <v>174</v>
      </c>
      <c r="E256" s="217" t="s">
        <v>382</v>
      </c>
      <c r="F256" s="218" t="s">
        <v>383</v>
      </c>
      <c r="G256" s="219" t="s">
        <v>278</v>
      </c>
      <c r="H256" s="220">
        <v>1.728</v>
      </c>
      <c r="I256" s="221"/>
      <c r="J256" s="222">
        <f>ROUND(I256*H256,2)</f>
        <v>0</v>
      </c>
      <c r="K256" s="218" t="s">
        <v>1</v>
      </c>
      <c r="L256" s="45"/>
      <c r="M256" s="223" t="s">
        <v>1</v>
      </c>
      <c r="N256" s="224" t="s">
        <v>40</v>
      </c>
      <c r="O256" s="92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7" t="s">
        <v>178</v>
      </c>
      <c r="AT256" s="227" t="s">
        <v>174</v>
      </c>
      <c r="AU256" s="227" t="s">
        <v>85</v>
      </c>
      <c r="AY256" s="18" t="s">
        <v>171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8" t="s">
        <v>83</v>
      </c>
      <c r="BK256" s="228">
        <f>ROUND(I256*H256,2)</f>
        <v>0</v>
      </c>
      <c r="BL256" s="18" t="s">
        <v>178</v>
      </c>
      <c r="BM256" s="227" t="s">
        <v>384</v>
      </c>
    </row>
    <row r="257" s="12" customFormat="1" ht="25.92" customHeight="1">
      <c r="A257" s="12"/>
      <c r="B257" s="200"/>
      <c r="C257" s="201"/>
      <c r="D257" s="202" t="s">
        <v>74</v>
      </c>
      <c r="E257" s="203" t="s">
        <v>385</v>
      </c>
      <c r="F257" s="203" t="s">
        <v>386</v>
      </c>
      <c r="G257" s="201"/>
      <c r="H257" s="201"/>
      <c r="I257" s="204"/>
      <c r="J257" s="205">
        <f>BK257</f>
        <v>0</v>
      </c>
      <c r="K257" s="201"/>
      <c r="L257" s="206"/>
      <c r="M257" s="207"/>
      <c r="N257" s="208"/>
      <c r="O257" s="208"/>
      <c r="P257" s="209">
        <f>P258+P262+P305+P330+P435+P464</f>
        <v>0</v>
      </c>
      <c r="Q257" s="208"/>
      <c r="R257" s="209">
        <f>R258+R262+R305+R330+R435+R464</f>
        <v>6.3042653848000008</v>
      </c>
      <c r="S257" s="208"/>
      <c r="T257" s="210">
        <f>T258+T262+T305+T330+T435+T464</f>
        <v>6.1236199999999998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1" t="s">
        <v>85</v>
      </c>
      <c r="AT257" s="212" t="s">
        <v>74</v>
      </c>
      <c r="AU257" s="212" t="s">
        <v>75</v>
      </c>
      <c r="AY257" s="211" t="s">
        <v>171</v>
      </c>
      <c r="BK257" s="213">
        <f>BK258+BK262+BK305+BK330+BK435+BK464</f>
        <v>0</v>
      </c>
    </row>
    <row r="258" s="12" customFormat="1" ht="22.8" customHeight="1">
      <c r="A258" s="12"/>
      <c r="B258" s="200"/>
      <c r="C258" s="201"/>
      <c r="D258" s="202" t="s">
        <v>74</v>
      </c>
      <c r="E258" s="214" t="s">
        <v>387</v>
      </c>
      <c r="F258" s="214" t="s">
        <v>388</v>
      </c>
      <c r="G258" s="201"/>
      <c r="H258" s="201"/>
      <c r="I258" s="204"/>
      <c r="J258" s="215">
        <f>BK258</f>
        <v>0</v>
      </c>
      <c r="K258" s="201"/>
      <c r="L258" s="206"/>
      <c r="M258" s="207"/>
      <c r="N258" s="208"/>
      <c r="O258" s="208"/>
      <c r="P258" s="209">
        <f>SUM(P259:P261)</f>
        <v>0</v>
      </c>
      <c r="Q258" s="208"/>
      <c r="R258" s="209">
        <f>SUM(R259:R261)</f>
        <v>0</v>
      </c>
      <c r="S258" s="208"/>
      <c r="T258" s="210">
        <f>SUM(T259:T261)</f>
        <v>2.052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1" t="s">
        <v>85</v>
      </c>
      <c r="AT258" s="212" t="s">
        <v>74</v>
      </c>
      <c r="AU258" s="212" t="s">
        <v>83</v>
      </c>
      <c r="AY258" s="211" t="s">
        <v>171</v>
      </c>
      <c r="BK258" s="213">
        <f>SUM(BK259:BK261)</f>
        <v>0</v>
      </c>
    </row>
    <row r="259" s="2" customFormat="1" ht="24.15" customHeight="1">
      <c r="A259" s="39"/>
      <c r="B259" s="40"/>
      <c r="C259" s="216" t="s">
        <v>389</v>
      </c>
      <c r="D259" s="216" t="s">
        <v>174</v>
      </c>
      <c r="E259" s="217" t="s">
        <v>390</v>
      </c>
      <c r="F259" s="218" t="s">
        <v>391</v>
      </c>
      <c r="G259" s="219" t="s">
        <v>177</v>
      </c>
      <c r="H259" s="220">
        <v>342</v>
      </c>
      <c r="I259" s="221"/>
      <c r="J259" s="222">
        <f>ROUND(I259*H259,2)</f>
        <v>0</v>
      </c>
      <c r="K259" s="218" t="s">
        <v>1</v>
      </c>
      <c r="L259" s="45"/>
      <c r="M259" s="223" t="s">
        <v>1</v>
      </c>
      <c r="N259" s="224" t="s">
        <v>40</v>
      </c>
      <c r="O259" s="92"/>
      <c r="P259" s="225">
        <f>O259*H259</f>
        <v>0</v>
      </c>
      <c r="Q259" s="225">
        <v>0</v>
      </c>
      <c r="R259" s="225">
        <f>Q259*H259</f>
        <v>0</v>
      </c>
      <c r="S259" s="225">
        <v>0.0060000000000000001</v>
      </c>
      <c r="T259" s="226">
        <f>S259*H259</f>
        <v>2.052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7" t="s">
        <v>264</v>
      </c>
      <c r="AT259" s="227" t="s">
        <v>174</v>
      </c>
      <c r="AU259" s="227" t="s">
        <v>85</v>
      </c>
      <c r="AY259" s="18" t="s">
        <v>171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8" t="s">
        <v>83</v>
      </c>
      <c r="BK259" s="228">
        <f>ROUND(I259*H259,2)</f>
        <v>0</v>
      </c>
      <c r="BL259" s="18" t="s">
        <v>264</v>
      </c>
      <c r="BM259" s="227" t="s">
        <v>392</v>
      </c>
    </row>
    <row r="260" s="13" customFormat="1">
      <c r="A260" s="13"/>
      <c r="B260" s="229"/>
      <c r="C260" s="230"/>
      <c r="D260" s="231" t="s">
        <v>180</v>
      </c>
      <c r="E260" s="232" t="s">
        <v>1</v>
      </c>
      <c r="F260" s="233" t="s">
        <v>393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180</v>
      </c>
      <c r="AU260" s="239" t="s">
        <v>85</v>
      </c>
      <c r="AV260" s="13" t="s">
        <v>83</v>
      </c>
      <c r="AW260" s="13" t="s">
        <v>30</v>
      </c>
      <c r="AX260" s="13" t="s">
        <v>75</v>
      </c>
      <c r="AY260" s="239" t="s">
        <v>171</v>
      </c>
    </row>
    <row r="261" s="14" customFormat="1">
      <c r="A261" s="14"/>
      <c r="B261" s="240"/>
      <c r="C261" s="241"/>
      <c r="D261" s="231" t="s">
        <v>180</v>
      </c>
      <c r="E261" s="242" t="s">
        <v>105</v>
      </c>
      <c r="F261" s="243" t="s">
        <v>394</v>
      </c>
      <c r="G261" s="241"/>
      <c r="H261" s="244">
        <v>342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180</v>
      </c>
      <c r="AU261" s="250" t="s">
        <v>85</v>
      </c>
      <c r="AV261" s="14" t="s">
        <v>85</v>
      </c>
      <c r="AW261" s="14" t="s">
        <v>30</v>
      </c>
      <c r="AX261" s="14" t="s">
        <v>83</v>
      </c>
      <c r="AY261" s="250" t="s">
        <v>171</v>
      </c>
    </row>
    <row r="262" s="12" customFormat="1" ht="22.8" customHeight="1">
      <c r="A262" s="12"/>
      <c r="B262" s="200"/>
      <c r="C262" s="201"/>
      <c r="D262" s="202" t="s">
        <v>74</v>
      </c>
      <c r="E262" s="214" t="s">
        <v>395</v>
      </c>
      <c r="F262" s="214" t="s">
        <v>396</v>
      </c>
      <c r="G262" s="201"/>
      <c r="H262" s="201"/>
      <c r="I262" s="204"/>
      <c r="J262" s="215">
        <f>BK262</f>
        <v>0</v>
      </c>
      <c r="K262" s="201"/>
      <c r="L262" s="206"/>
      <c r="M262" s="207"/>
      <c r="N262" s="208"/>
      <c r="O262" s="208"/>
      <c r="P262" s="209">
        <f>SUM(P263:P304)</f>
        <v>0</v>
      </c>
      <c r="Q262" s="208"/>
      <c r="R262" s="209">
        <f>SUM(R263:R304)</f>
        <v>0.037440000000000001</v>
      </c>
      <c r="S262" s="208"/>
      <c r="T262" s="210">
        <f>SUM(T263:T304)</f>
        <v>0.049659999999999996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1" t="s">
        <v>85</v>
      </c>
      <c r="AT262" s="212" t="s">
        <v>74</v>
      </c>
      <c r="AU262" s="212" t="s">
        <v>83</v>
      </c>
      <c r="AY262" s="211" t="s">
        <v>171</v>
      </c>
      <c r="BK262" s="213">
        <f>SUM(BK263:BK304)</f>
        <v>0</v>
      </c>
    </row>
    <row r="263" s="2" customFormat="1" ht="24.15" customHeight="1">
      <c r="A263" s="39"/>
      <c r="B263" s="40"/>
      <c r="C263" s="216" t="s">
        <v>397</v>
      </c>
      <c r="D263" s="216" t="s">
        <v>174</v>
      </c>
      <c r="E263" s="217" t="s">
        <v>398</v>
      </c>
      <c r="F263" s="218" t="s">
        <v>399</v>
      </c>
      <c r="G263" s="219" t="s">
        <v>283</v>
      </c>
      <c r="H263" s="220">
        <v>5.0250000000000004</v>
      </c>
      <c r="I263" s="221"/>
      <c r="J263" s="222">
        <f>ROUND(I263*H263,2)</f>
        <v>0</v>
      </c>
      <c r="K263" s="218" t="s">
        <v>1</v>
      </c>
      <c r="L263" s="45"/>
      <c r="M263" s="223" t="s">
        <v>1</v>
      </c>
      <c r="N263" s="224" t="s">
        <v>40</v>
      </c>
      <c r="O263" s="92"/>
      <c r="P263" s="225">
        <f>O263*H263</f>
        <v>0</v>
      </c>
      <c r="Q263" s="225">
        <v>0</v>
      </c>
      <c r="R263" s="225">
        <f>Q263*H263</f>
        <v>0</v>
      </c>
      <c r="S263" s="225">
        <v>0.00040000000000000002</v>
      </c>
      <c r="T263" s="226">
        <f>S263*H263</f>
        <v>0.0020100000000000001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7" t="s">
        <v>264</v>
      </c>
      <c r="AT263" s="227" t="s">
        <v>174</v>
      </c>
      <c r="AU263" s="227" t="s">
        <v>85</v>
      </c>
      <c r="AY263" s="18" t="s">
        <v>171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8" t="s">
        <v>83</v>
      </c>
      <c r="BK263" s="228">
        <f>ROUND(I263*H263,2)</f>
        <v>0</v>
      </c>
      <c r="BL263" s="18" t="s">
        <v>264</v>
      </c>
      <c r="BM263" s="227" t="s">
        <v>400</v>
      </c>
    </row>
    <row r="264" s="13" customFormat="1">
      <c r="A264" s="13"/>
      <c r="B264" s="229"/>
      <c r="C264" s="230"/>
      <c r="D264" s="231" t="s">
        <v>180</v>
      </c>
      <c r="E264" s="232" t="s">
        <v>1</v>
      </c>
      <c r="F264" s="233" t="s">
        <v>401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180</v>
      </c>
      <c r="AU264" s="239" t="s">
        <v>85</v>
      </c>
      <c r="AV264" s="13" t="s">
        <v>83</v>
      </c>
      <c r="AW264" s="13" t="s">
        <v>30</v>
      </c>
      <c r="AX264" s="13" t="s">
        <v>75</v>
      </c>
      <c r="AY264" s="239" t="s">
        <v>171</v>
      </c>
    </row>
    <row r="265" s="13" customFormat="1">
      <c r="A265" s="13"/>
      <c r="B265" s="229"/>
      <c r="C265" s="230"/>
      <c r="D265" s="231" t="s">
        <v>180</v>
      </c>
      <c r="E265" s="232" t="s">
        <v>1</v>
      </c>
      <c r="F265" s="233" t="s">
        <v>402</v>
      </c>
      <c r="G265" s="230"/>
      <c r="H265" s="232" t="s">
        <v>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180</v>
      </c>
      <c r="AU265" s="239" t="s">
        <v>85</v>
      </c>
      <c r="AV265" s="13" t="s">
        <v>83</v>
      </c>
      <c r="AW265" s="13" t="s">
        <v>30</v>
      </c>
      <c r="AX265" s="13" t="s">
        <v>75</v>
      </c>
      <c r="AY265" s="239" t="s">
        <v>171</v>
      </c>
    </row>
    <row r="266" s="14" customFormat="1">
      <c r="A266" s="14"/>
      <c r="B266" s="240"/>
      <c r="C266" s="241"/>
      <c r="D266" s="231" t="s">
        <v>180</v>
      </c>
      <c r="E266" s="242" t="s">
        <v>119</v>
      </c>
      <c r="F266" s="243" t="s">
        <v>403</v>
      </c>
      <c r="G266" s="241"/>
      <c r="H266" s="244">
        <v>5.0250000000000004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180</v>
      </c>
      <c r="AU266" s="250" t="s">
        <v>85</v>
      </c>
      <c r="AV266" s="14" t="s">
        <v>85</v>
      </c>
      <c r="AW266" s="14" t="s">
        <v>30</v>
      </c>
      <c r="AX266" s="14" t="s">
        <v>83</v>
      </c>
      <c r="AY266" s="250" t="s">
        <v>171</v>
      </c>
    </row>
    <row r="267" s="2" customFormat="1" ht="24.15" customHeight="1">
      <c r="A267" s="39"/>
      <c r="B267" s="40"/>
      <c r="C267" s="216" t="s">
        <v>404</v>
      </c>
      <c r="D267" s="216" t="s">
        <v>174</v>
      </c>
      <c r="E267" s="217" t="s">
        <v>405</v>
      </c>
      <c r="F267" s="218" t="s">
        <v>406</v>
      </c>
      <c r="G267" s="219" t="s">
        <v>283</v>
      </c>
      <c r="H267" s="220">
        <v>34.5</v>
      </c>
      <c r="I267" s="221"/>
      <c r="J267" s="222">
        <f>ROUND(I267*H267,2)</f>
        <v>0</v>
      </c>
      <c r="K267" s="218" t="s">
        <v>1</v>
      </c>
      <c r="L267" s="45"/>
      <c r="M267" s="223" t="s">
        <v>1</v>
      </c>
      <c r="N267" s="224" t="s">
        <v>40</v>
      </c>
      <c r="O267" s="92"/>
      <c r="P267" s="225">
        <f>O267*H267</f>
        <v>0</v>
      </c>
      <c r="Q267" s="225">
        <v>0</v>
      </c>
      <c r="R267" s="225">
        <f>Q267*H267</f>
        <v>0</v>
      </c>
      <c r="S267" s="225">
        <v>0.00062</v>
      </c>
      <c r="T267" s="226">
        <f>S267*H267</f>
        <v>0.021389999999999999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7" t="s">
        <v>264</v>
      </c>
      <c r="AT267" s="227" t="s">
        <v>174</v>
      </c>
      <c r="AU267" s="227" t="s">
        <v>85</v>
      </c>
      <c r="AY267" s="18" t="s">
        <v>171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8" t="s">
        <v>83</v>
      </c>
      <c r="BK267" s="228">
        <f>ROUND(I267*H267,2)</f>
        <v>0</v>
      </c>
      <c r="BL267" s="18" t="s">
        <v>264</v>
      </c>
      <c r="BM267" s="227" t="s">
        <v>407</v>
      </c>
    </row>
    <row r="268" s="13" customFormat="1">
      <c r="A268" s="13"/>
      <c r="B268" s="229"/>
      <c r="C268" s="230"/>
      <c r="D268" s="231" t="s">
        <v>180</v>
      </c>
      <c r="E268" s="232" t="s">
        <v>1</v>
      </c>
      <c r="F268" s="233" t="s">
        <v>401</v>
      </c>
      <c r="G268" s="230"/>
      <c r="H268" s="232" t="s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180</v>
      </c>
      <c r="AU268" s="239" t="s">
        <v>85</v>
      </c>
      <c r="AV268" s="13" t="s">
        <v>83</v>
      </c>
      <c r="AW268" s="13" t="s">
        <v>30</v>
      </c>
      <c r="AX268" s="13" t="s">
        <v>75</v>
      </c>
      <c r="AY268" s="239" t="s">
        <v>171</v>
      </c>
    </row>
    <row r="269" s="13" customFormat="1">
      <c r="A269" s="13"/>
      <c r="B269" s="229"/>
      <c r="C269" s="230"/>
      <c r="D269" s="231" t="s">
        <v>180</v>
      </c>
      <c r="E269" s="232" t="s">
        <v>1</v>
      </c>
      <c r="F269" s="233" t="s">
        <v>402</v>
      </c>
      <c r="G269" s="230"/>
      <c r="H269" s="232" t="s">
        <v>1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180</v>
      </c>
      <c r="AU269" s="239" t="s">
        <v>85</v>
      </c>
      <c r="AV269" s="13" t="s">
        <v>83</v>
      </c>
      <c r="AW269" s="13" t="s">
        <v>30</v>
      </c>
      <c r="AX269" s="13" t="s">
        <v>75</v>
      </c>
      <c r="AY269" s="239" t="s">
        <v>171</v>
      </c>
    </row>
    <row r="270" s="14" customFormat="1">
      <c r="A270" s="14"/>
      <c r="B270" s="240"/>
      <c r="C270" s="241"/>
      <c r="D270" s="231" t="s">
        <v>180</v>
      </c>
      <c r="E270" s="242" t="s">
        <v>122</v>
      </c>
      <c r="F270" s="243" t="s">
        <v>408</v>
      </c>
      <c r="G270" s="241"/>
      <c r="H270" s="244">
        <v>34.5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180</v>
      </c>
      <c r="AU270" s="250" t="s">
        <v>85</v>
      </c>
      <c r="AV270" s="14" t="s">
        <v>85</v>
      </c>
      <c r="AW270" s="14" t="s">
        <v>30</v>
      </c>
      <c r="AX270" s="14" t="s">
        <v>83</v>
      </c>
      <c r="AY270" s="250" t="s">
        <v>171</v>
      </c>
    </row>
    <row r="271" s="2" customFormat="1" ht="21.75" customHeight="1">
      <c r="A271" s="39"/>
      <c r="B271" s="40"/>
      <c r="C271" s="216" t="s">
        <v>409</v>
      </c>
      <c r="D271" s="216" t="s">
        <v>174</v>
      </c>
      <c r="E271" s="217" t="s">
        <v>410</v>
      </c>
      <c r="F271" s="218" t="s">
        <v>411</v>
      </c>
      <c r="G271" s="219" t="s">
        <v>412</v>
      </c>
      <c r="H271" s="220">
        <v>32</v>
      </c>
      <c r="I271" s="221"/>
      <c r="J271" s="222">
        <f>ROUND(I271*H271,2)</f>
        <v>0</v>
      </c>
      <c r="K271" s="218" t="s">
        <v>1</v>
      </c>
      <c r="L271" s="45"/>
      <c r="M271" s="223" t="s">
        <v>1</v>
      </c>
      <c r="N271" s="224" t="s">
        <v>40</v>
      </c>
      <c r="O271" s="92"/>
      <c r="P271" s="225">
        <f>O271*H271</f>
        <v>0</v>
      </c>
      <c r="Q271" s="225">
        <v>0</v>
      </c>
      <c r="R271" s="225">
        <f>Q271*H271</f>
        <v>0</v>
      </c>
      <c r="S271" s="225">
        <v>0.00025000000000000001</v>
      </c>
      <c r="T271" s="226">
        <f>S271*H271</f>
        <v>0.0080000000000000002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7" t="s">
        <v>264</v>
      </c>
      <c r="AT271" s="227" t="s">
        <v>174</v>
      </c>
      <c r="AU271" s="227" t="s">
        <v>85</v>
      </c>
      <c r="AY271" s="18" t="s">
        <v>171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8" t="s">
        <v>83</v>
      </c>
      <c r="BK271" s="228">
        <f>ROUND(I271*H271,2)</f>
        <v>0</v>
      </c>
      <c r="BL271" s="18" t="s">
        <v>264</v>
      </c>
      <c r="BM271" s="227" t="s">
        <v>413</v>
      </c>
    </row>
    <row r="272" s="13" customFormat="1">
      <c r="A272" s="13"/>
      <c r="B272" s="229"/>
      <c r="C272" s="230"/>
      <c r="D272" s="231" t="s">
        <v>180</v>
      </c>
      <c r="E272" s="232" t="s">
        <v>1</v>
      </c>
      <c r="F272" s="233" t="s">
        <v>401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180</v>
      </c>
      <c r="AU272" s="239" t="s">
        <v>85</v>
      </c>
      <c r="AV272" s="13" t="s">
        <v>83</v>
      </c>
      <c r="AW272" s="13" t="s">
        <v>30</v>
      </c>
      <c r="AX272" s="13" t="s">
        <v>75</v>
      </c>
      <c r="AY272" s="239" t="s">
        <v>171</v>
      </c>
    </row>
    <row r="273" s="13" customFormat="1">
      <c r="A273" s="13"/>
      <c r="B273" s="229"/>
      <c r="C273" s="230"/>
      <c r="D273" s="231" t="s">
        <v>180</v>
      </c>
      <c r="E273" s="232" t="s">
        <v>1</v>
      </c>
      <c r="F273" s="233" t="s">
        <v>402</v>
      </c>
      <c r="G273" s="230"/>
      <c r="H273" s="232" t="s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180</v>
      </c>
      <c r="AU273" s="239" t="s">
        <v>85</v>
      </c>
      <c r="AV273" s="13" t="s">
        <v>83</v>
      </c>
      <c r="AW273" s="13" t="s">
        <v>30</v>
      </c>
      <c r="AX273" s="13" t="s">
        <v>75</v>
      </c>
      <c r="AY273" s="239" t="s">
        <v>171</v>
      </c>
    </row>
    <row r="274" s="14" customFormat="1">
      <c r="A274" s="14"/>
      <c r="B274" s="240"/>
      <c r="C274" s="241"/>
      <c r="D274" s="231" t="s">
        <v>180</v>
      </c>
      <c r="E274" s="242" t="s">
        <v>125</v>
      </c>
      <c r="F274" s="243" t="s">
        <v>414</v>
      </c>
      <c r="G274" s="241"/>
      <c r="H274" s="244">
        <v>32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180</v>
      </c>
      <c r="AU274" s="250" t="s">
        <v>85</v>
      </c>
      <c r="AV274" s="14" t="s">
        <v>85</v>
      </c>
      <c r="AW274" s="14" t="s">
        <v>30</v>
      </c>
      <c r="AX274" s="14" t="s">
        <v>83</v>
      </c>
      <c r="AY274" s="250" t="s">
        <v>171</v>
      </c>
    </row>
    <row r="275" s="2" customFormat="1" ht="24.15" customHeight="1">
      <c r="A275" s="39"/>
      <c r="B275" s="40"/>
      <c r="C275" s="216" t="s">
        <v>415</v>
      </c>
      <c r="D275" s="216" t="s">
        <v>174</v>
      </c>
      <c r="E275" s="217" t="s">
        <v>416</v>
      </c>
      <c r="F275" s="218" t="s">
        <v>417</v>
      </c>
      <c r="G275" s="219" t="s">
        <v>412</v>
      </c>
      <c r="H275" s="220">
        <v>1</v>
      </c>
      <c r="I275" s="221"/>
      <c r="J275" s="222">
        <f>ROUND(I275*H275,2)</f>
        <v>0</v>
      </c>
      <c r="K275" s="218" t="s">
        <v>1</v>
      </c>
      <c r="L275" s="45"/>
      <c r="M275" s="223" t="s">
        <v>1</v>
      </c>
      <c r="N275" s="224" t="s">
        <v>40</v>
      </c>
      <c r="O275" s="92"/>
      <c r="P275" s="225">
        <f>O275*H275</f>
        <v>0</v>
      </c>
      <c r="Q275" s="225">
        <v>0</v>
      </c>
      <c r="R275" s="225">
        <f>Q275*H275</f>
        <v>0</v>
      </c>
      <c r="S275" s="225">
        <v>0.00044999999999999999</v>
      </c>
      <c r="T275" s="226">
        <f>S275*H275</f>
        <v>0.00044999999999999999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7" t="s">
        <v>264</v>
      </c>
      <c r="AT275" s="227" t="s">
        <v>174</v>
      </c>
      <c r="AU275" s="227" t="s">
        <v>85</v>
      </c>
      <c r="AY275" s="18" t="s">
        <v>171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8" t="s">
        <v>83</v>
      </c>
      <c r="BK275" s="228">
        <f>ROUND(I275*H275,2)</f>
        <v>0</v>
      </c>
      <c r="BL275" s="18" t="s">
        <v>264</v>
      </c>
      <c r="BM275" s="227" t="s">
        <v>418</v>
      </c>
    </row>
    <row r="276" s="13" customFormat="1">
      <c r="A276" s="13"/>
      <c r="B276" s="229"/>
      <c r="C276" s="230"/>
      <c r="D276" s="231" t="s">
        <v>180</v>
      </c>
      <c r="E276" s="232" t="s">
        <v>1</v>
      </c>
      <c r="F276" s="233" t="s">
        <v>401</v>
      </c>
      <c r="G276" s="230"/>
      <c r="H276" s="232" t="s">
        <v>1</v>
      </c>
      <c r="I276" s="234"/>
      <c r="J276" s="230"/>
      <c r="K276" s="230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180</v>
      </c>
      <c r="AU276" s="239" t="s">
        <v>85</v>
      </c>
      <c r="AV276" s="13" t="s">
        <v>83</v>
      </c>
      <c r="AW276" s="13" t="s">
        <v>30</v>
      </c>
      <c r="AX276" s="13" t="s">
        <v>75</v>
      </c>
      <c r="AY276" s="239" t="s">
        <v>171</v>
      </c>
    </row>
    <row r="277" s="13" customFormat="1">
      <c r="A277" s="13"/>
      <c r="B277" s="229"/>
      <c r="C277" s="230"/>
      <c r="D277" s="231" t="s">
        <v>180</v>
      </c>
      <c r="E277" s="232" t="s">
        <v>1</v>
      </c>
      <c r="F277" s="233" t="s">
        <v>402</v>
      </c>
      <c r="G277" s="230"/>
      <c r="H277" s="232" t="s">
        <v>1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180</v>
      </c>
      <c r="AU277" s="239" t="s">
        <v>85</v>
      </c>
      <c r="AV277" s="13" t="s">
        <v>83</v>
      </c>
      <c r="AW277" s="13" t="s">
        <v>30</v>
      </c>
      <c r="AX277" s="13" t="s">
        <v>75</v>
      </c>
      <c r="AY277" s="239" t="s">
        <v>171</v>
      </c>
    </row>
    <row r="278" s="14" customFormat="1">
      <c r="A278" s="14"/>
      <c r="B278" s="240"/>
      <c r="C278" s="241"/>
      <c r="D278" s="231" t="s">
        <v>180</v>
      </c>
      <c r="E278" s="242" t="s">
        <v>128</v>
      </c>
      <c r="F278" s="243" t="s">
        <v>83</v>
      </c>
      <c r="G278" s="241"/>
      <c r="H278" s="244">
        <v>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180</v>
      </c>
      <c r="AU278" s="250" t="s">
        <v>85</v>
      </c>
      <c r="AV278" s="14" t="s">
        <v>85</v>
      </c>
      <c r="AW278" s="14" t="s">
        <v>30</v>
      </c>
      <c r="AX278" s="14" t="s">
        <v>83</v>
      </c>
      <c r="AY278" s="250" t="s">
        <v>171</v>
      </c>
    </row>
    <row r="279" s="2" customFormat="1" ht="24.15" customHeight="1">
      <c r="A279" s="39"/>
      <c r="B279" s="40"/>
      <c r="C279" s="216" t="s">
        <v>419</v>
      </c>
      <c r="D279" s="216" t="s">
        <v>174</v>
      </c>
      <c r="E279" s="217" t="s">
        <v>420</v>
      </c>
      <c r="F279" s="218" t="s">
        <v>421</v>
      </c>
      <c r="G279" s="219" t="s">
        <v>412</v>
      </c>
      <c r="H279" s="220">
        <v>32</v>
      </c>
      <c r="I279" s="221"/>
      <c r="J279" s="222">
        <f>ROUND(I279*H279,2)</f>
        <v>0</v>
      </c>
      <c r="K279" s="218" t="s">
        <v>1</v>
      </c>
      <c r="L279" s="45"/>
      <c r="M279" s="223" t="s">
        <v>1</v>
      </c>
      <c r="N279" s="224" t="s">
        <v>40</v>
      </c>
      <c r="O279" s="92"/>
      <c r="P279" s="225">
        <f>O279*H279</f>
        <v>0</v>
      </c>
      <c r="Q279" s="225">
        <v>0</v>
      </c>
      <c r="R279" s="225">
        <f>Q279*H279</f>
        <v>0</v>
      </c>
      <c r="S279" s="225">
        <v>0.00055000000000000003</v>
      </c>
      <c r="T279" s="226">
        <f>S279*H279</f>
        <v>0.017600000000000001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7" t="s">
        <v>264</v>
      </c>
      <c r="AT279" s="227" t="s">
        <v>174</v>
      </c>
      <c r="AU279" s="227" t="s">
        <v>85</v>
      </c>
      <c r="AY279" s="18" t="s">
        <v>171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8" t="s">
        <v>83</v>
      </c>
      <c r="BK279" s="228">
        <f>ROUND(I279*H279,2)</f>
        <v>0</v>
      </c>
      <c r="BL279" s="18" t="s">
        <v>264</v>
      </c>
      <c r="BM279" s="227" t="s">
        <v>422</v>
      </c>
    </row>
    <row r="280" s="14" customFormat="1">
      <c r="A280" s="14"/>
      <c r="B280" s="240"/>
      <c r="C280" s="241"/>
      <c r="D280" s="231" t="s">
        <v>180</v>
      </c>
      <c r="E280" s="242" t="s">
        <v>1</v>
      </c>
      <c r="F280" s="243" t="s">
        <v>125</v>
      </c>
      <c r="G280" s="241"/>
      <c r="H280" s="244">
        <v>32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180</v>
      </c>
      <c r="AU280" s="250" t="s">
        <v>85</v>
      </c>
      <c r="AV280" s="14" t="s">
        <v>85</v>
      </c>
      <c r="AW280" s="14" t="s">
        <v>30</v>
      </c>
      <c r="AX280" s="14" t="s">
        <v>83</v>
      </c>
      <c r="AY280" s="250" t="s">
        <v>171</v>
      </c>
    </row>
    <row r="281" s="2" customFormat="1" ht="16.5" customHeight="1">
      <c r="A281" s="39"/>
      <c r="B281" s="40"/>
      <c r="C281" s="216" t="s">
        <v>423</v>
      </c>
      <c r="D281" s="216" t="s">
        <v>174</v>
      </c>
      <c r="E281" s="217" t="s">
        <v>424</v>
      </c>
      <c r="F281" s="218" t="s">
        <v>425</v>
      </c>
      <c r="G281" s="219" t="s">
        <v>412</v>
      </c>
      <c r="H281" s="220">
        <v>1</v>
      </c>
      <c r="I281" s="221"/>
      <c r="J281" s="222">
        <f>ROUND(I281*H281,2)</f>
        <v>0</v>
      </c>
      <c r="K281" s="218" t="s">
        <v>1</v>
      </c>
      <c r="L281" s="45"/>
      <c r="M281" s="223" t="s">
        <v>1</v>
      </c>
      <c r="N281" s="224" t="s">
        <v>40</v>
      </c>
      <c r="O281" s="92"/>
      <c r="P281" s="225">
        <f>O281*H281</f>
        <v>0</v>
      </c>
      <c r="Q281" s="225">
        <v>0</v>
      </c>
      <c r="R281" s="225">
        <f>Q281*H281</f>
        <v>0</v>
      </c>
      <c r="S281" s="225">
        <v>0.00021000000000000001</v>
      </c>
      <c r="T281" s="226">
        <f>S281*H281</f>
        <v>0.00021000000000000001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7" t="s">
        <v>264</v>
      </c>
      <c r="AT281" s="227" t="s">
        <v>174</v>
      </c>
      <c r="AU281" s="227" t="s">
        <v>85</v>
      </c>
      <c r="AY281" s="18" t="s">
        <v>171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8" t="s">
        <v>83</v>
      </c>
      <c r="BK281" s="228">
        <f>ROUND(I281*H281,2)</f>
        <v>0</v>
      </c>
      <c r="BL281" s="18" t="s">
        <v>264</v>
      </c>
      <c r="BM281" s="227" t="s">
        <v>426</v>
      </c>
    </row>
    <row r="282" s="14" customFormat="1">
      <c r="A282" s="14"/>
      <c r="B282" s="240"/>
      <c r="C282" s="241"/>
      <c r="D282" s="231" t="s">
        <v>180</v>
      </c>
      <c r="E282" s="242" t="s">
        <v>1</v>
      </c>
      <c r="F282" s="243" t="s">
        <v>128</v>
      </c>
      <c r="G282" s="241"/>
      <c r="H282" s="244">
        <v>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180</v>
      </c>
      <c r="AU282" s="250" t="s">
        <v>85</v>
      </c>
      <c r="AV282" s="14" t="s">
        <v>85</v>
      </c>
      <c r="AW282" s="14" t="s">
        <v>30</v>
      </c>
      <c r="AX282" s="14" t="s">
        <v>83</v>
      </c>
      <c r="AY282" s="250" t="s">
        <v>171</v>
      </c>
    </row>
    <row r="283" s="2" customFormat="1" ht="24.15" customHeight="1">
      <c r="A283" s="39"/>
      <c r="B283" s="40"/>
      <c r="C283" s="216" t="s">
        <v>427</v>
      </c>
      <c r="D283" s="216" t="s">
        <v>174</v>
      </c>
      <c r="E283" s="217" t="s">
        <v>428</v>
      </c>
      <c r="F283" s="218" t="s">
        <v>429</v>
      </c>
      <c r="G283" s="219" t="s">
        <v>283</v>
      </c>
      <c r="H283" s="220">
        <v>39.524999999999999</v>
      </c>
      <c r="I283" s="221"/>
      <c r="J283" s="222">
        <f>ROUND(I283*H283,2)</f>
        <v>0</v>
      </c>
      <c r="K283" s="218" t="s">
        <v>1</v>
      </c>
      <c r="L283" s="45"/>
      <c r="M283" s="223" t="s">
        <v>1</v>
      </c>
      <c r="N283" s="224" t="s">
        <v>40</v>
      </c>
      <c r="O283" s="92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7" t="s">
        <v>264</v>
      </c>
      <c r="AT283" s="227" t="s">
        <v>174</v>
      </c>
      <c r="AU283" s="227" t="s">
        <v>85</v>
      </c>
      <c r="AY283" s="18" t="s">
        <v>171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8" t="s">
        <v>83</v>
      </c>
      <c r="BK283" s="228">
        <f>ROUND(I283*H283,2)</f>
        <v>0</v>
      </c>
      <c r="BL283" s="18" t="s">
        <v>264</v>
      </c>
      <c r="BM283" s="227" t="s">
        <v>430</v>
      </c>
    </row>
    <row r="284" s="14" customFormat="1">
      <c r="A284" s="14"/>
      <c r="B284" s="240"/>
      <c r="C284" s="241"/>
      <c r="D284" s="231" t="s">
        <v>180</v>
      </c>
      <c r="E284" s="242" t="s">
        <v>1</v>
      </c>
      <c r="F284" s="243" t="s">
        <v>431</v>
      </c>
      <c r="G284" s="241"/>
      <c r="H284" s="244">
        <v>39.524999999999999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180</v>
      </c>
      <c r="AU284" s="250" t="s">
        <v>85</v>
      </c>
      <c r="AV284" s="14" t="s">
        <v>85</v>
      </c>
      <c r="AW284" s="14" t="s">
        <v>30</v>
      </c>
      <c r="AX284" s="14" t="s">
        <v>83</v>
      </c>
      <c r="AY284" s="250" t="s">
        <v>171</v>
      </c>
    </row>
    <row r="285" s="2" customFormat="1" ht="16.5" customHeight="1">
      <c r="A285" s="39"/>
      <c r="B285" s="40"/>
      <c r="C285" s="273" t="s">
        <v>432</v>
      </c>
      <c r="D285" s="273" t="s">
        <v>433</v>
      </c>
      <c r="E285" s="274" t="s">
        <v>434</v>
      </c>
      <c r="F285" s="275" t="s">
        <v>435</v>
      </c>
      <c r="G285" s="276" t="s">
        <v>436</v>
      </c>
      <c r="H285" s="277">
        <v>16</v>
      </c>
      <c r="I285" s="278"/>
      <c r="J285" s="279">
        <f>ROUND(I285*H285,2)</f>
        <v>0</v>
      </c>
      <c r="K285" s="275" t="s">
        <v>1</v>
      </c>
      <c r="L285" s="280"/>
      <c r="M285" s="281" t="s">
        <v>1</v>
      </c>
      <c r="N285" s="282" t="s">
        <v>40</v>
      </c>
      <c r="O285" s="92"/>
      <c r="P285" s="225">
        <f>O285*H285</f>
        <v>0</v>
      </c>
      <c r="Q285" s="225">
        <v>0.001</v>
      </c>
      <c r="R285" s="225">
        <f>Q285*H285</f>
        <v>0.016</v>
      </c>
      <c r="S285" s="225">
        <v>0</v>
      </c>
      <c r="T285" s="22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7" t="s">
        <v>127</v>
      </c>
      <c r="AT285" s="227" t="s">
        <v>433</v>
      </c>
      <c r="AU285" s="227" t="s">
        <v>85</v>
      </c>
      <c r="AY285" s="18" t="s">
        <v>171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8" t="s">
        <v>83</v>
      </c>
      <c r="BK285" s="228">
        <f>ROUND(I285*H285,2)</f>
        <v>0</v>
      </c>
      <c r="BL285" s="18" t="s">
        <v>264</v>
      </c>
      <c r="BM285" s="227" t="s">
        <v>437</v>
      </c>
    </row>
    <row r="286" s="14" customFormat="1">
      <c r="A286" s="14"/>
      <c r="B286" s="240"/>
      <c r="C286" s="241"/>
      <c r="D286" s="231" t="s">
        <v>180</v>
      </c>
      <c r="E286" s="242" t="s">
        <v>1</v>
      </c>
      <c r="F286" s="243" t="s">
        <v>438</v>
      </c>
      <c r="G286" s="241"/>
      <c r="H286" s="244">
        <v>16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180</v>
      </c>
      <c r="AU286" s="250" t="s">
        <v>85</v>
      </c>
      <c r="AV286" s="14" t="s">
        <v>85</v>
      </c>
      <c r="AW286" s="14" t="s">
        <v>30</v>
      </c>
      <c r="AX286" s="14" t="s">
        <v>83</v>
      </c>
      <c r="AY286" s="250" t="s">
        <v>171</v>
      </c>
    </row>
    <row r="287" s="2" customFormat="1" ht="16.5" customHeight="1">
      <c r="A287" s="39"/>
      <c r="B287" s="40"/>
      <c r="C287" s="216" t="s">
        <v>439</v>
      </c>
      <c r="D287" s="216" t="s">
        <v>174</v>
      </c>
      <c r="E287" s="217" t="s">
        <v>440</v>
      </c>
      <c r="F287" s="218" t="s">
        <v>441</v>
      </c>
      <c r="G287" s="219" t="s">
        <v>412</v>
      </c>
      <c r="H287" s="220">
        <v>32</v>
      </c>
      <c r="I287" s="221"/>
      <c r="J287" s="222">
        <f>ROUND(I287*H287,2)</f>
        <v>0</v>
      </c>
      <c r="K287" s="218" t="s">
        <v>1</v>
      </c>
      <c r="L287" s="45"/>
      <c r="M287" s="223" t="s">
        <v>1</v>
      </c>
      <c r="N287" s="224" t="s">
        <v>40</v>
      </c>
      <c r="O287" s="92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7" t="s">
        <v>264</v>
      </c>
      <c r="AT287" s="227" t="s">
        <v>174</v>
      </c>
      <c r="AU287" s="227" t="s">
        <v>85</v>
      </c>
      <c r="AY287" s="18" t="s">
        <v>171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8" t="s">
        <v>83</v>
      </c>
      <c r="BK287" s="228">
        <f>ROUND(I287*H287,2)</f>
        <v>0</v>
      </c>
      <c r="BL287" s="18" t="s">
        <v>264</v>
      </c>
      <c r="BM287" s="227" t="s">
        <v>442</v>
      </c>
    </row>
    <row r="288" s="14" customFormat="1">
      <c r="A288" s="14"/>
      <c r="B288" s="240"/>
      <c r="C288" s="241"/>
      <c r="D288" s="231" t="s">
        <v>180</v>
      </c>
      <c r="E288" s="242" t="s">
        <v>1</v>
      </c>
      <c r="F288" s="243" t="s">
        <v>125</v>
      </c>
      <c r="G288" s="241"/>
      <c r="H288" s="244">
        <v>32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180</v>
      </c>
      <c r="AU288" s="250" t="s">
        <v>85</v>
      </c>
      <c r="AV288" s="14" t="s">
        <v>85</v>
      </c>
      <c r="AW288" s="14" t="s">
        <v>30</v>
      </c>
      <c r="AX288" s="14" t="s">
        <v>83</v>
      </c>
      <c r="AY288" s="250" t="s">
        <v>171</v>
      </c>
    </row>
    <row r="289" s="2" customFormat="1" ht="21.75" customHeight="1">
      <c r="A289" s="39"/>
      <c r="B289" s="40"/>
      <c r="C289" s="273" t="s">
        <v>443</v>
      </c>
      <c r="D289" s="273" t="s">
        <v>433</v>
      </c>
      <c r="E289" s="274" t="s">
        <v>444</v>
      </c>
      <c r="F289" s="275" t="s">
        <v>445</v>
      </c>
      <c r="G289" s="276" t="s">
        <v>412</v>
      </c>
      <c r="H289" s="277">
        <v>32</v>
      </c>
      <c r="I289" s="278"/>
      <c r="J289" s="279">
        <f>ROUND(I289*H289,2)</f>
        <v>0</v>
      </c>
      <c r="K289" s="275" t="s">
        <v>1</v>
      </c>
      <c r="L289" s="280"/>
      <c r="M289" s="281" t="s">
        <v>1</v>
      </c>
      <c r="N289" s="282" t="s">
        <v>40</v>
      </c>
      <c r="O289" s="92"/>
      <c r="P289" s="225">
        <f>O289*H289</f>
        <v>0</v>
      </c>
      <c r="Q289" s="225">
        <v>0.00021000000000000001</v>
      </c>
      <c r="R289" s="225">
        <f>Q289*H289</f>
        <v>0.0067200000000000003</v>
      </c>
      <c r="S289" s="225">
        <v>0</v>
      </c>
      <c r="T289" s="22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7" t="s">
        <v>127</v>
      </c>
      <c r="AT289" s="227" t="s">
        <v>433</v>
      </c>
      <c r="AU289" s="227" t="s">
        <v>85</v>
      </c>
      <c r="AY289" s="18" t="s">
        <v>171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8" t="s">
        <v>83</v>
      </c>
      <c r="BK289" s="228">
        <f>ROUND(I289*H289,2)</f>
        <v>0</v>
      </c>
      <c r="BL289" s="18" t="s">
        <v>264</v>
      </c>
      <c r="BM289" s="227" t="s">
        <v>446</v>
      </c>
    </row>
    <row r="290" s="2" customFormat="1" ht="21.75" customHeight="1">
      <c r="A290" s="39"/>
      <c r="B290" s="40"/>
      <c r="C290" s="216" t="s">
        <v>447</v>
      </c>
      <c r="D290" s="216" t="s">
        <v>174</v>
      </c>
      <c r="E290" s="217" t="s">
        <v>448</v>
      </c>
      <c r="F290" s="218" t="s">
        <v>449</v>
      </c>
      <c r="G290" s="219" t="s">
        <v>412</v>
      </c>
      <c r="H290" s="220">
        <v>1</v>
      </c>
      <c r="I290" s="221"/>
      <c r="J290" s="222">
        <f>ROUND(I290*H290,2)</f>
        <v>0</v>
      </c>
      <c r="K290" s="218" t="s">
        <v>1</v>
      </c>
      <c r="L290" s="45"/>
      <c r="M290" s="223" t="s">
        <v>1</v>
      </c>
      <c r="N290" s="224" t="s">
        <v>40</v>
      </c>
      <c r="O290" s="92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7" t="s">
        <v>264</v>
      </c>
      <c r="AT290" s="227" t="s">
        <v>174</v>
      </c>
      <c r="AU290" s="227" t="s">
        <v>85</v>
      </c>
      <c r="AY290" s="18" t="s">
        <v>171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8" t="s">
        <v>83</v>
      </c>
      <c r="BK290" s="228">
        <f>ROUND(I290*H290,2)</f>
        <v>0</v>
      </c>
      <c r="BL290" s="18" t="s">
        <v>264</v>
      </c>
      <c r="BM290" s="227" t="s">
        <v>450</v>
      </c>
    </row>
    <row r="291" s="13" customFormat="1">
      <c r="A291" s="13"/>
      <c r="B291" s="229"/>
      <c r="C291" s="230"/>
      <c r="D291" s="231" t="s">
        <v>180</v>
      </c>
      <c r="E291" s="232" t="s">
        <v>1</v>
      </c>
      <c r="F291" s="233" t="s">
        <v>401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180</v>
      </c>
      <c r="AU291" s="239" t="s">
        <v>85</v>
      </c>
      <c r="AV291" s="13" t="s">
        <v>83</v>
      </c>
      <c r="AW291" s="13" t="s">
        <v>30</v>
      </c>
      <c r="AX291" s="13" t="s">
        <v>75</v>
      </c>
      <c r="AY291" s="239" t="s">
        <v>171</v>
      </c>
    </row>
    <row r="292" s="13" customFormat="1">
      <c r="A292" s="13"/>
      <c r="B292" s="229"/>
      <c r="C292" s="230"/>
      <c r="D292" s="231" t="s">
        <v>180</v>
      </c>
      <c r="E292" s="232" t="s">
        <v>1</v>
      </c>
      <c r="F292" s="233" t="s">
        <v>402</v>
      </c>
      <c r="G292" s="230"/>
      <c r="H292" s="232" t="s">
        <v>1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180</v>
      </c>
      <c r="AU292" s="239" t="s">
        <v>85</v>
      </c>
      <c r="AV292" s="13" t="s">
        <v>83</v>
      </c>
      <c r="AW292" s="13" t="s">
        <v>30</v>
      </c>
      <c r="AX292" s="13" t="s">
        <v>75</v>
      </c>
      <c r="AY292" s="239" t="s">
        <v>171</v>
      </c>
    </row>
    <row r="293" s="14" customFormat="1">
      <c r="A293" s="14"/>
      <c r="B293" s="240"/>
      <c r="C293" s="241"/>
      <c r="D293" s="231" t="s">
        <v>180</v>
      </c>
      <c r="E293" s="242" t="s">
        <v>1</v>
      </c>
      <c r="F293" s="243" t="s">
        <v>128</v>
      </c>
      <c r="G293" s="241"/>
      <c r="H293" s="244">
        <v>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180</v>
      </c>
      <c r="AU293" s="250" t="s">
        <v>85</v>
      </c>
      <c r="AV293" s="14" t="s">
        <v>85</v>
      </c>
      <c r="AW293" s="14" t="s">
        <v>30</v>
      </c>
      <c r="AX293" s="14" t="s">
        <v>83</v>
      </c>
      <c r="AY293" s="250" t="s">
        <v>171</v>
      </c>
    </row>
    <row r="294" s="2" customFormat="1" ht="16.5" customHeight="1">
      <c r="A294" s="39"/>
      <c r="B294" s="40"/>
      <c r="C294" s="273" t="s">
        <v>451</v>
      </c>
      <c r="D294" s="273" t="s">
        <v>433</v>
      </c>
      <c r="E294" s="274" t="s">
        <v>452</v>
      </c>
      <c r="F294" s="275" t="s">
        <v>453</v>
      </c>
      <c r="G294" s="276" t="s">
        <v>412</v>
      </c>
      <c r="H294" s="277">
        <v>1</v>
      </c>
      <c r="I294" s="278"/>
      <c r="J294" s="279">
        <f>ROUND(I294*H294,2)</f>
        <v>0</v>
      </c>
      <c r="K294" s="275" t="s">
        <v>1</v>
      </c>
      <c r="L294" s="280"/>
      <c r="M294" s="281" t="s">
        <v>1</v>
      </c>
      <c r="N294" s="282" t="s">
        <v>40</v>
      </c>
      <c r="O294" s="92"/>
      <c r="P294" s="225">
        <f>O294*H294</f>
        <v>0</v>
      </c>
      <c r="Q294" s="225">
        <v>0.0080000000000000002</v>
      </c>
      <c r="R294" s="225">
        <f>Q294*H294</f>
        <v>0.0080000000000000002</v>
      </c>
      <c r="S294" s="225">
        <v>0</v>
      </c>
      <c r="T294" s="226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7" t="s">
        <v>127</v>
      </c>
      <c r="AT294" s="227" t="s">
        <v>433</v>
      </c>
      <c r="AU294" s="227" t="s">
        <v>85</v>
      </c>
      <c r="AY294" s="18" t="s">
        <v>171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8" t="s">
        <v>83</v>
      </c>
      <c r="BK294" s="228">
        <f>ROUND(I294*H294,2)</f>
        <v>0</v>
      </c>
      <c r="BL294" s="18" t="s">
        <v>264</v>
      </c>
      <c r="BM294" s="227" t="s">
        <v>454</v>
      </c>
    </row>
    <row r="295" s="2" customFormat="1" ht="16.5" customHeight="1">
      <c r="A295" s="39"/>
      <c r="B295" s="40"/>
      <c r="C295" s="216" t="s">
        <v>455</v>
      </c>
      <c r="D295" s="216" t="s">
        <v>174</v>
      </c>
      <c r="E295" s="217" t="s">
        <v>456</v>
      </c>
      <c r="F295" s="218" t="s">
        <v>457</v>
      </c>
      <c r="G295" s="219" t="s">
        <v>412</v>
      </c>
      <c r="H295" s="220">
        <v>1</v>
      </c>
      <c r="I295" s="221"/>
      <c r="J295" s="222">
        <f>ROUND(I295*H295,2)</f>
        <v>0</v>
      </c>
      <c r="K295" s="218" t="s">
        <v>1</v>
      </c>
      <c r="L295" s="45"/>
      <c r="M295" s="223" t="s">
        <v>1</v>
      </c>
      <c r="N295" s="224" t="s">
        <v>40</v>
      </c>
      <c r="O295" s="92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7" t="s">
        <v>264</v>
      </c>
      <c r="AT295" s="227" t="s">
        <v>174</v>
      </c>
      <c r="AU295" s="227" t="s">
        <v>85</v>
      </c>
      <c r="AY295" s="18" t="s">
        <v>171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8" t="s">
        <v>83</v>
      </c>
      <c r="BK295" s="228">
        <f>ROUND(I295*H295,2)</f>
        <v>0</v>
      </c>
      <c r="BL295" s="18" t="s">
        <v>264</v>
      </c>
      <c r="BM295" s="227" t="s">
        <v>458</v>
      </c>
    </row>
    <row r="296" s="14" customFormat="1">
      <c r="A296" s="14"/>
      <c r="B296" s="240"/>
      <c r="C296" s="241"/>
      <c r="D296" s="231" t="s">
        <v>180</v>
      </c>
      <c r="E296" s="242" t="s">
        <v>1</v>
      </c>
      <c r="F296" s="243" t="s">
        <v>128</v>
      </c>
      <c r="G296" s="241"/>
      <c r="H296" s="244">
        <v>1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180</v>
      </c>
      <c r="AU296" s="250" t="s">
        <v>85</v>
      </c>
      <c r="AV296" s="14" t="s">
        <v>85</v>
      </c>
      <c r="AW296" s="14" t="s">
        <v>30</v>
      </c>
      <c r="AX296" s="14" t="s">
        <v>83</v>
      </c>
      <c r="AY296" s="250" t="s">
        <v>171</v>
      </c>
    </row>
    <row r="297" s="2" customFormat="1" ht="16.5" customHeight="1">
      <c r="A297" s="39"/>
      <c r="B297" s="40"/>
      <c r="C297" s="273" t="s">
        <v>459</v>
      </c>
      <c r="D297" s="273" t="s">
        <v>433</v>
      </c>
      <c r="E297" s="274" t="s">
        <v>460</v>
      </c>
      <c r="F297" s="275" t="s">
        <v>461</v>
      </c>
      <c r="G297" s="276" t="s">
        <v>412</v>
      </c>
      <c r="H297" s="277">
        <v>1</v>
      </c>
      <c r="I297" s="278"/>
      <c r="J297" s="279">
        <f>ROUND(I297*H297,2)</f>
        <v>0</v>
      </c>
      <c r="K297" s="275" t="s">
        <v>1</v>
      </c>
      <c r="L297" s="280"/>
      <c r="M297" s="281" t="s">
        <v>1</v>
      </c>
      <c r="N297" s="282" t="s">
        <v>40</v>
      </c>
      <c r="O297" s="92"/>
      <c r="P297" s="225">
        <f>O297*H297</f>
        <v>0</v>
      </c>
      <c r="Q297" s="225">
        <v>0.00042999999999999999</v>
      </c>
      <c r="R297" s="225">
        <f>Q297*H297</f>
        <v>0.00042999999999999999</v>
      </c>
      <c r="S297" s="225">
        <v>0</v>
      </c>
      <c r="T297" s="226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7" t="s">
        <v>127</v>
      </c>
      <c r="AT297" s="227" t="s">
        <v>433</v>
      </c>
      <c r="AU297" s="227" t="s">
        <v>85</v>
      </c>
      <c r="AY297" s="18" t="s">
        <v>171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8" t="s">
        <v>83</v>
      </c>
      <c r="BK297" s="228">
        <f>ROUND(I297*H297,2)</f>
        <v>0</v>
      </c>
      <c r="BL297" s="18" t="s">
        <v>264</v>
      </c>
      <c r="BM297" s="227" t="s">
        <v>462</v>
      </c>
    </row>
    <row r="298" s="2" customFormat="1" ht="16.5" customHeight="1">
      <c r="A298" s="39"/>
      <c r="B298" s="40"/>
      <c r="C298" s="216" t="s">
        <v>463</v>
      </c>
      <c r="D298" s="216" t="s">
        <v>174</v>
      </c>
      <c r="E298" s="217" t="s">
        <v>464</v>
      </c>
      <c r="F298" s="218" t="s">
        <v>465</v>
      </c>
      <c r="G298" s="219" t="s">
        <v>412</v>
      </c>
      <c r="H298" s="220">
        <v>35</v>
      </c>
      <c r="I298" s="221"/>
      <c r="J298" s="222">
        <f>ROUND(I298*H298,2)</f>
        <v>0</v>
      </c>
      <c r="K298" s="218" t="s">
        <v>1</v>
      </c>
      <c r="L298" s="45"/>
      <c r="M298" s="223" t="s">
        <v>1</v>
      </c>
      <c r="N298" s="224" t="s">
        <v>40</v>
      </c>
      <c r="O298" s="92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7" t="s">
        <v>264</v>
      </c>
      <c r="AT298" s="227" t="s">
        <v>174</v>
      </c>
      <c r="AU298" s="227" t="s">
        <v>85</v>
      </c>
      <c r="AY298" s="18" t="s">
        <v>171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8" t="s">
        <v>83</v>
      </c>
      <c r="BK298" s="228">
        <f>ROUND(I298*H298,2)</f>
        <v>0</v>
      </c>
      <c r="BL298" s="18" t="s">
        <v>264</v>
      </c>
      <c r="BM298" s="227" t="s">
        <v>466</v>
      </c>
    </row>
    <row r="299" s="14" customFormat="1">
      <c r="A299" s="14"/>
      <c r="B299" s="240"/>
      <c r="C299" s="241"/>
      <c r="D299" s="231" t="s">
        <v>180</v>
      </c>
      <c r="E299" s="242" t="s">
        <v>1</v>
      </c>
      <c r="F299" s="243" t="s">
        <v>467</v>
      </c>
      <c r="G299" s="241"/>
      <c r="H299" s="244">
        <v>35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180</v>
      </c>
      <c r="AU299" s="250" t="s">
        <v>85</v>
      </c>
      <c r="AV299" s="14" t="s">
        <v>85</v>
      </c>
      <c r="AW299" s="14" t="s">
        <v>30</v>
      </c>
      <c r="AX299" s="14" t="s">
        <v>83</v>
      </c>
      <c r="AY299" s="250" t="s">
        <v>171</v>
      </c>
    </row>
    <row r="300" s="2" customFormat="1" ht="16.5" customHeight="1">
      <c r="A300" s="39"/>
      <c r="B300" s="40"/>
      <c r="C300" s="273" t="s">
        <v>468</v>
      </c>
      <c r="D300" s="273" t="s">
        <v>433</v>
      </c>
      <c r="E300" s="274" t="s">
        <v>469</v>
      </c>
      <c r="F300" s="275" t="s">
        <v>470</v>
      </c>
      <c r="G300" s="276" t="s">
        <v>412</v>
      </c>
      <c r="H300" s="277">
        <v>35</v>
      </c>
      <c r="I300" s="278"/>
      <c r="J300" s="279">
        <f>ROUND(I300*H300,2)</f>
        <v>0</v>
      </c>
      <c r="K300" s="275" t="s">
        <v>1</v>
      </c>
      <c r="L300" s="280"/>
      <c r="M300" s="281" t="s">
        <v>1</v>
      </c>
      <c r="N300" s="282" t="s">
        <v>40</v>
      </c>
      <c r="O300" s="92"/>
      <c r="P300" s="225">
        <f>O300*H300</f>
        <v>0</v>
      </c>
      <c r="Q300" s="225">
        <v>0.00016000000000000001</v>
      </c>
      <c r="R300" s="225">
        <f>Q300*H300</f>
        <v>0.0056000000000000008</v>
      </c>
      <c r="S300" s="225">
        <v>0</v>
      </c>
      <c r="T300" s="22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7" t="s">
        <v>127</v>
      </c>
      <c r="AT300" s="227" t="s">
        <v>433</v>
      </c>
      <c r="AU300" s="227" t="s">
        <v>85</v>
      </c>
      <c r="AY300" s="18" t="s">
        <v>171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8" t="s">
        <v>83</v>
      </c>
      <c r="BK300" s="228">
        <f>ROUND(I300*H300,2)</f>
        <v>0</v>
      </c>
      <c r="BL300" s="18" t="s">
        <v>264</v>
      </c>
      <c r="BM300" s="227" t="s">
        <v>471</v>
      </c>
    </row>
    <row r="301" s="2" customFormat="1" ht="16.5" customHeight="1">
      <c r="A301" s="39"/>
      <c r="B301" s="40"/>
      <c r="C301" s="273" t="s">
        <v>472</v>
      </c>
      <c r="D301" s="273" t="s">
        <v>433</v>
      </c>
      <c r="E301" s="274" t="s">
        <v>473</v>
      </c>
      <c r="F301" s="275" t="s">
        <v>474</v>
      </c>
      <c r="G301" s="276" t="s">
        <v>412</v>
      </c>
      <c r="H301" s="277">
        <v>3</v>
      </c>
      <c r="I301" s="278"/>
      <c r="J301" s="279">
        <f>ROUND(I301*H301,2)</f>
        <v>0</v>
      </c>
      <c r="K301" s="275" t="s">
        <v>1</v>
      </c>
      <c r="L301" s="280"/>
      <c r="M301" s="281" t="s">
        <v>1</v>
      </c>
      <c r="N301" s="282" t="s">
        <v>40</v>
      </c>
      <c r="O301" s="92"/>
      <c r="P301" s="225">
        <f>O301*H301</f>
        <v>0</v>
      </c>
      <c r="Q301" s="225">
        <v>0.00023000000000000001</v>
      </c>
      <c r="R301" s="225">
        <f>Q301*H301</f>
        <v>0.00069000000000000008</v>
      </c>
      <c r="S301" s="225">
        <v>0</v>
      </c>
      <c r="T301" s="22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7" t="s">
        <v>127</v>
      </c>
      <c r="AT301" s="227" t="s">
        <v>433</v>
      </c>
      <c r="AU301" s="227" t="s">
        <v>85</v>
      </c>
      <c r="AY301" s="18" t="s">
        <v>171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8" t="s">
        <v>83</v>
      </c>
      <c r="BK301" s="228">
        <f>ROUND(I301*H301,2)</f>
        <v>0</v>
      </c>
      <c r="BL301" s="18" t="s">
        <v>264</v>
      </c>
      <c r="BM301" s="227" t="s">
        <v>475</v>
      </c>
    </row>
    <row r="302" s="2" customFormat="1" ht="16.5" customHeight="1">
      <c r="A302" s="39"/>
      <c r="B302" s="40"/>
      <c r="C302" s="216" t="s">
        <v>476</v>
      </c>
      <c r="D302" s="216" t="s">
        <v>174</v>
      </c>
      <c r="E302" s="217" t="s">
        <v>477</v>
      </c>
      <c r="F302" s="218" t="s">
        <v>478</v>
      </c>
      <c r="G302" s="219" t="s">
        <v>412</v>
      </c>
      <c r="H302" s="220">
        <v>1</v>
      </c>
      <c r="I302" s="221"/>
      <c r="J302" s="222">
        <f>ROUND(I302*H302,2)</f>
        <v>0</v>
      </c>
      <c r="K302" s="218" t="s">
        <v>1</v>
      </c>
      <c r="L302" s="45"/>
      <c r="M302" s="223" t="s">
        <v>1</v>
      </c>
      <c r="N302" s="224" t="s">
        <v>40</v>
      </c>
      <c r="O302" s="92"/>
      <c r="P302" s="225">
        <f>O302*H302</f>
        <v>0</v>
      </c>
      <c r="Q302" s="225">
        <v>0</v>
      </c>
      <c r="R302" s="225">
        <f>Q302*H302</f>
        <v>0</v>
      </c>
      <c r="S302" s="225">
        <v>0</v>
      </c>
      <c r="T302" s="22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7" t="s">
        <v>264</v>
      </c>
      <c r="AT302" s="227" t="s">
        <v>174</v>
      </c>
      <c r="AU302" s="227" t="s">
        <v>85</v>
      </c>
      <c r="AY302" s="18" t="s">
        <v>171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8" t="s">
        <v>83</v>
      </c>
      <c r="BK302" s="228">
        <f>ROUND(I302*H302,2)</f>
        <v>0</v>
      </c>
      <c r="BL302" s="18" t="s">
        <v>264</v>
      </c>
      <c r="BM302" s="227" t="s">
        <v>479</v>
      </c>
    </row>
    <row r="303" s="2" customFormat="1" ht="16.5" customHeight="1">
      <c r="A303" s="39"/>
      <c r="B303" s="40"/>
      <c r="C303" s="216" t="s">
        <v>480</v>
      </c>
      <c r="D303" s="216" t="s">
        <v>174</v>
      </c>
      <c r="E303" s="217" t="s">
        <v>481</v>
      </c>
      <c r="F303" s="218" t="s">
        <v>482</v>
      </c>
      <c r="G303" s="219" t="s">
        <v>412</v>
      </c>
      <c r="H303" s="220">
        <v>1</v>
      </c>
      <c r="I303" s="221"/>
      <c r="J303" s="222">
        <f>ROUND(I303*H303,2)</f>
        <v>0</v>
      </c>
      <c r="K303" s="218" t="s">
        <v>1</v>
      </c>
      <c r="L303" s="45"/>
      <c r="M303" s="223" t="s">
        <v>1</v>
      </c>
      <c r="N303" s="224" t="s">
        <v>40</v>
      </c>
      <c r="O303" s="92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7" t="s">
        <v>264</v>
      </c>
      <c r="AT303" s="227" t="s">
        <v>174</v>
      </c>
      <c r="AU303" s="227" t="s">
        <v>85</v>
      </c>
      <c r="AY303" s="18" t="s">
        <v>171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8" t="s">
        <v>83</v>
      </c>
      <c r="BK303" s="228">
        <f>ROUND(I303*H303,2)</f>
        <v>0</v>
      </c>
      <c r="BL303" s="18" t="s">
        <v>264</v>
      </c>
      <c r="BM303" s="227" t="s">
        <v>483</v>
      </c>
    </row>
    <row r="304" s="2" customFormat="1" ht="24.15" customHeight="1">
      <c r="A304" s="39"/>
      <c r="B304" s="40"/>
      <c r="C304" s="216" t="s">
        <v>484</v>
      </c>
      <c r="D304" s="216" t="s">
        <v>174</v>
      </c>
      <c r="E304" s="217" t="s">
        <v>485</v>
      </c>
      <c r="F304" s="218" t="s">
        <v>486</v>
      </c>
      <c r="G304" s="219" t="s">
        <v>487</v>
      </c>
      <c r="H304" s="283"/>
      <c r="I304" s="221"/>
      <c r="J304" s="222">
        <f>ROUND(I304*H304,2)</f>
        <v>0</v>
      </c>
      <c r="K304" s="218" t="s">
        <v>1</v>
      </c>
      <c r="L304" s="45"/>
      <c r="M304" s="223" t="s">
        <v>1</v>
      </c>
      <c r="N304" s="224" t="s">
        <v>40</v>
      </c>
      <c r="O304" s="92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7" t="s">
        <v>264</v>
      </c>
      <c r="AT304" s="227" t="s">
        <v>174</v>
      </c>
      <c r="AU304" s="227" t="s">
        <v>85</v>
      </c>
      <c r="AY304" s="18" t="s">
        <v>171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8" t="s">
        <v>83</v>
      </c>
      <c r="BK304" s="228">
        <f>ROUND(I304*H304,2)</f>
        <v>0</v>
      </c>
      <c r="BL304" s="18" t="s">
        <v>264</v>
      </c>
      <c r="BM304" s="227" t="s">
        <v>488</v>
      </c>
    </row>
    <row r="305" s="12" customFormat="1" ht="22.8" customHeight="1">
      <c r="A305" s="12"/>
      <c r="B305" s="200"/>
      <c r="C305" s="201"/>
      <c r="D305" s="202" t="s">
        <v>74</v>
      </c>
      <c r="E305" s="214" t="s">
        <v>489</v>
      </c>
      <c r="F305" s="214" t="s">
        <v>490</v>
      </c>
      <c r="G305" s="201"/>
      <c r="H305" s="201"/>
      <c r="I305" s="204"/>
      <c r="J305" s="215">
        <f>BK305</f>
        <v>0</v>
      </c>
      <c r="K305" s="201"/>
      <c r="L305" s="206"/>
      <c r="M305" s="207"/>
      <c r="N305" s="208"/>
      <c r="O305" s="208"/>
      <c r="P305" s="209">
        <f>SUM(P306:P329)</f>
        <v>0</v>
      </c>
      <c r="Q305" s="208"/>
      <c r="R305" s="209">
        <f>SUM(R306:R329)</f>
        <v>1.6687399999999999</v>
      </c>
      <c r="S305" s="208"/>
      <c r="T305" s="210">
        <f>SUM(T306:T329)</f>
        <v>1.7267999999999999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1" t="s">
        <v>85</v>
      </c>
      <c r="AT305" s="212" t="s">
        <v>74</v>
      </c>
      <c r="AU305" s="212" t="s">
        <v>83</v>
      </c>
      <c r="AY305" s="211" t="s">
        <v>171</v>
      </c>
      <c r="BK305" s="213">
        <f>SUM(BK306:BK329)</f>
        <v>0</v>
      </c>
    </row>
    <row r="306" s="2" customFormat="1" ht="24.15" customHeight="1">
      <c r="A306" s="39"/>
      <c r="B306" s="40"/>
      <c r="C306" s="216" t="s">
        <v>491</v>
      </c>
      <c r="D306" s="216" t="s">
        <v>174</v>
      </c>
      <c r="E306" s="217" t="s">
        <v>492</v>
      </c>
      <c r="F306" s="218" t="s">
        <v>493</v>
      </c>
      <c r="G306" s="219" t="s">
        <v>177</v>
      </c>
      <c r="H306" s="220">
        <v>342</v>
      </c>
      <c r="I306" s="221"/>
      <c r="J306" s="222">
        <f>ROUND(I306*H306,2)</f>
        <v>0</v>
      </c>
      <c r="K306" s="218" t="s">
        <v>1</v>
      </c>
      <c r="L306" s="45"/>
      <c r="M306" s="223" t="s">
        <v>1</v>
      </c>
      <c r="N306" s="224" t="s">
        <v>40</v>
      </c>
      <c r="O306" s="92"/>
      <c r="P306" s="225">
        <f>O306*H306</f>
        <v>0</v>
      </c>
      <c r="Q306" s="225">
        <v>0</v>
      </c>
      <c r="R306" s="225">
        <f>Q306*H306</f>
        <v>0</v>
      </c>
      <c r="S306" s="225">
        <v>0.0050000000000000001</v>
      </c>
      <c r="T306" s="226">
        <f>S306*H306</f>
        <v>1.71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7" t="s">
        <v>264</v>
      </c>
      <c r="AT306" s="227" t="s">
        <v>174</v>
      </c>
      <c r="AU306" s="227" t="s">
        <v>85</v>
      </c>
      <c r="AY306" s="18" t="s">
        <v>171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8" t="s">
        <v>83</v>
      </c>
      <c r="BK306" s="228">
        <f>ROUND(I306*H306,2)</f>
        <v>0</v>
      </c>
      <c r="BL306" s="18" t="s">
        <v>264</v>
      </c>
      <c r="BM306" s="227" t="s">
        <v>494</v>
      </c>
    </row>
    <row r="307" s="14" customFormat="1">
      <c r="A307" s="14"/>
      <c r="B307" s="240"/>
      <c r="C307" s="241"/>
      <c r="D307" s="231" t="s">
        <v>180</v>
      </c>
      <c r="E307" s="242" t="s">
        <v>1</v>
      </c>
      <c r="F307" s="243" t="s">
        <v>105</v>
      </c>
      <c r="G307" s="241"/>
      <c r="H307" s="244">
        <v>342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180</v>
      </c>
      <c r="AU307" s="250" t="s">
        <v>85</v>
      </c>
      <c r="AV307" s="14" t="s">
        <v>85</v>
      </c>
      <c r="AW307" s="14" t="s">
        <v>30</v>
      </c>
      <c r="AX307" s="14" t="s">
        <v>83</v>
      </c>
      <c r="AY307" s="250" t="s">
        <v>171</v>
      </c>
    </row>
    <row r="308" s="2" customFormat="1" ht="24.15" customHeight="1">
      <c r="A308" s="39"/>
      <c r="B308" s="40"/>
      <c r="C308" s="216" t="s">
        <v>495</v>
      </c>
      <c r="D308" s="216" t="s">
        <v>174</v>
      </c>
      <c r="E308" s="217" t="s">
        <v>496</v>
      </c>
      <c r="F308" s="218" t="s">
        <v>497</v>
      </c>
      <c r="G308" s="219" t="s">
        <v>177</v>
      </c>
      <c r="H308" s="220">
        <v>2.3999999999999999</v>
      </c>
      <c r="I308" s="221"/>
      <c r="J308" s="222">
        <f>ROUND(I308*H308,2)</f>
        <v>0</v>
      </c>
      <c r="K308" s="218" t="s">
        <v>1</v>
      </c>
      <c r="L308" s="45"/>
      <c r="M308" s="223" t="s">
        <v>1</v>
      </c>
      <c r="N308" s="224" t="s">
        <v>40</v>
      </c>
      <c r="O308" s="92"/>
      <c r="P308" s="225">
        <f>O308*H308</f>
        <v>0</v>
      </c>
      <c r="Q308" s="225">
        <v>0</v>
      </c>
      <c r="R308" s="225">
        <f>Q308*H308</f>
        <v>0</v>
      </c>
      <c r="S308" s="225">
        <v>0.0070000000000000001</v>
      </c>
      <c r="T308" s="226">
        <f>S308*H308</f>
        <v>0.016799999999999999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7" t="s">
        <v>264</v>
      </c>
      <c r="AT308" s="227" t="s">
        <v>174</v>
      </c>
      <c r="AU308" s="227" t="s">
        <v>85</v>
      </c>
      <c r="AY308" s="18" t="s">
        <v>171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8" t="s">
        <v>83</v>
      </c>
      <c r="BK308" s="228">
        <f>ROUND(I308*H308,2)</f>
        <v>0</v>
      </c>
      <c r="BL308" s="18" t="s">
        <v>264</v>
      </c>
      <c r="BM308" s="227" t="s">
        <v>498</v>
      </c>
    </row>
    <row r="309" s="13" customFormat="1">
      <c r="A309" s="13"/>
      <c r="B309" s="229"/>
      <c r="C309" s="230"/>
      <c r="D309" s="231" t="s">
        <v>180</v>
      </c>
      <c r="E309" s="232" t="s">
        <v>1</v>
      </c>
      <c r="F309" s="233" t="s">
        <v>499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180</v>
      </c>
      <c r="AU309" s="239" t="s">
        <v>85</v>
      </c>
      <c r="AV309" s="13" t="s">
        <v>83</v>
      </c>
      <c r="AW309" s="13" t="s">
        <v>30</v>
      </c>
      <c r="AX309" s="13" t="s">
        <v>75</v>
      </c>
      <c r="AY309" s="239" t="s">
        <v>171</v>
      </c>
    </row>
    <row r="310" s="14" customFormat="1">
      <c r="A310" s="14"/>
      <c r="B310" s="240"/>
      <c r="C310" s="241"/>
      <c r="D310" s="231" t="s">
        <v>180</v>
      </c>
      <c r="E310" s="242" t="s">
        <v>1</v>
      </c>
      <c r="F310" s="243" t="s">
        <v>500</v>
      </c>
      <c r="G310" s="241"/>
      <c r="H310" s="244">
        <v>2.3999999999999999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180</v>
      </c>
      <c r="AU310" s="250" t="s">
        <v>85</v>
      </c>
      <c r="AV310" s="14" t="s">
        <v>85</v>
      </c>
      <c r="AW310" s="14" t="s">
        <v>30</v>
      </c>
      <c r="AX310" s="14" t="s">
        <v>83</v>
      </c>
      <c r="AY310" s="250" t="s">
        <v>171</v>
      </c>
    </row>
    <row r="311" s="2" customFormat="1" ht="24.15" customHeight="1">
      <c r="A311" s="39"/>
      <c r="B311" s="40"/>
      <c r="C311" s="216" t="s">
        <v>501</v>
      </c>
      <c r="D311" s="216" t="s">
        <v>174</v>
      </c>
      <c r="E311" s="217" t="s">
        <v>502</v>
      </c>
      <c r="F311" s="218" t="s">
        <v>503</v>
      </c>
      <c r="G311" s="219" t="s">
        <v>177</v>
      </c>
      <c r="H311" s="220">
        <v>689.03999999999996</v>
      </c>
      <c r="I311" s="221"/>
      <c r="J311" s="222">
        <f>ROUND(I311*H311,2)</f>
        <v>0</v>
      </c>
      <c r="K311" s="218" t="s">
        <v>1</v>
      </c>
      <c r="L311" s="45"/>
      <c r="M311" s="223" t="s">
        <v>1</v>
      </c>
      <c r="N311" s="224" t="s">
        <v>40</v>
      </c>
      <c r="O311" s="92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7" t="s">
        <v>264</v>
      </c>
      <c r="AT311" s="227" t="s">
        <v>174</v>
      </c>
      <c r="AU311" s="227" t="s">
        <v>85</v>
      </c>
      <c r="AY311" s="18" t="s">
        <v>171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8" t="s">
        <v>83</v>
      </c>
      <c r="BK311" s="228">
        <f>ROUND(I311*H311,2)</f>
        <v>0</v>
      </c>
      <c r="BL311" s="18" t="s">
        <v>264</v>
      </c>
      <c r="BM311" s="227" t="s">
        <v>504</v>
      </c>
    </row>
    <row r="312" s="13" customFormat="1">
      <c r="A312" s="13"/>
      <c r="B312" s="229"/>
      <c r="C312" s="230"/>
      <c r="D312" s="231" t="s">
        <v>180</v>
      </c>
      <c r="E312" s="232" t="s">
        <v>1</v>
      </c>
      <c r="F312" s="233" t="s">
        <v>401</v>
      </c>
      <c r="G312" s="230"/>
      <c r="H312" s="232" t="s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180</v>
      </c>
      <c r="AU312" s="239" t="s">
        <v>85</v>
      </c>
      <c r="AV312" s="13" t="s">
        <v>83</v>
      </c>
      <c r="AW312" s="13" t="s">
        <v>30</v>
      </c>
      <c r="AX312" s="13" t="s">
        <v>75</v>
      </c>
      <c r="AY312" s="239" t="s">
        <v>171</v>
      </c>
    </row>
    <row r="313" s="14" customFormat="1">
      <c r="A313" s="14"/>
      <c r="B313" s="240"/>
      <c r="C313" s="241"/>
      <c r="D313" s="231" t="s">
        <v>180</v>
      </c>
      <c r="E313" s="242" t="s">
        <v>1</v>
      </c>
      <c r="F313" s="243" t="s">
        <v>505</v>
      </c>
      <c r="G313" s="241"/>
      <c r="H313" s="244">
        <v>684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180</v>
      </c>
      <c r="AU313" s="250" t="s">
        <v>85</v>
      </c>
      <c r="AV313" s="14" t="s">
        <v>85</v>
      </c>
      <c r="AW313" s="14" t="s">
        <v>30</v>
      </c>
      <c r="AX313" s="14" t="s">
        <v>75</v>
      </c>
      <c r="AY313" s="250" t="s">
        <v>171</v>
      </c>
    </row>
    <row r="314" s="14" customFormat="1">
      <c r="A314" s="14"/>
      <c r="B314" s="240"/>
      <c r="C314" s="241"/>
      <c r="D314" s="231" t="s">
        <v>180</v>
      </c>
      <c r="E314" s="242" t="s">
        <v>1</v>
      </c>
      <c r="F314" s="243" t="s">
        <v>506</v>
      </c>
      <c r="G314" s="241"/>
      <c r="H314" s="244">
        <v>5.04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180</v>
      </c>
      <c r="AU314" s="250" t="s">
        <v>85</v>
      </c>
      <c r="AV314" s="14" t="s">
        <v>85</v>
      </c>
      <c r="AW314" s="14" t="s">
        <v>30</v>
      </c>
      <c r="AX314" s="14" t="s">
        <v>75</v>
      </c>
      <c r="AY314" s="250" t="s">
        <v>171</v>
      </c>
    </row>
    <row r="315" s="15" customFormat="1">
      <c r="A315" s="15"/>
      <c r="B315" s="251"/>
      <c r="C315" s="252"/>
      <c r="D315" s="231" t="s">
        <v>180</v>
      </c>
      <c r="E315" s="253" t="s">
        <v>1</v>
      </c>
      <c r="F315" s="254" t="s">
        <v>185</v>
      </c>
      <c r="G315" s="252"/>
      <c r="H315" s="255">
        <v>689.03999999999996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1" t="s">
        <v>180</v>
      </c>
      <c r="AU315" s="261" t="s">
        <v>85</v>
      </c>
      <c r="AV315" s="15" t="s">
        <v>178</v>
      </c>
      <c r="AW315" s="15" t="s">
        <v>30</v>
      </c>
      <c r="AX315" s="15" t="s">
        <v>83</v>
      </c>
      <c r="AY315" s="261" t="s">
        <v>171</v>
      </c>
    </row>
    <row r="316" s="2" customFormat="1" ht="24.15" customHeight="1">
      <c r="A316" s="39"/>
      <c r="B316" s="40"/>
      <c r="C316" s="273" t="s">
        <v>507</v>
      </c>
      <c r="D316" s="273" t="s">
        <v>433</v>
      </c>
      <c r="E316" s="274" t="s">
        <v>508</v>
      </c>
      <c r="F316" s="275" t="s">
        <v>509</v>
      </c>
      <c r="G316" s="276" t="s">
        <v>510</v>
      </c>
      <c r="H316" s="277">
        <v>1.9199999999999999</v>
      </c>
      <c r="I316" s="278"/>
      <c r="J316" s="279">
        <f>ROUND(I316*H316,2)</f>
        <v>0</v>
      </c>
      <c r="K316" s="275" t="s">
        <v>1</v>
      </c>
      <c r="L316" s="280"/>
      <c r="M316" s="281" t="s">
        <v>1</v>
      </c>
      <c r="N316" s="282" t="s">
        <v>40</v>
      </c>
      <c r="O316" s="92"/>
      <c r="P316" s="225">
        <f>O316*H316</f>
        <v>0</v>
      </c>
      <c r="Q316" s="225">
        <v>0.55000000000000004</v>
      </c>
      <c r="R316" s="225">
        <f>Q316*H316</f>
        <v>1.0560000000000001</v>
      </c>
      <c r="S316" s="225">
        <v>0</v>
      </c>
      <c r="T316" s="22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7" t="s">
        <v>127</v>
      </c>
      <c r="AT316" s="227" t="s">
        <v>433</v>
      </c>
      <c r="AU316" s="227" t="s">
        <v>85</v>
      </c>
      <c r="AY316" s="18" t="s">
        <v>171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8" t="s">
        <v>83</v>
      </c>
      <c r="BK316" s="228">
        <f>ROUND(I316*H316,2)</f>
        <v>0</v>
      </c>
      <c r="BL316" s="18" t="s">
        <v>264</v>
      </c>
      <c r="BM316" s="227" t="s">
        <v>511</v>
      </c>
    </row>
    <row r="317" s="13" customFormat="1">
      <c r="A317" s="13"/>
      <c r="B317" s="229"/>
      <c r="C317" s="230"/>
      <c r="D317" s="231" t="s">
        <v>180</v>
      </c>
      <c r="E317" s="232" t="s">
        <v>1</v>
      </c>
      <c r="F317" s="233" t="s">
        <v>512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180</v>
      </c>
      <c r="AU317" s="239" t="s">
        <v>85</v>
      </c>
      <c r="AV317" s="13" t="s">
        <v>83</v>
      </c>
      <c r="AW317" s="13" t="s">
        <v>30</v>
      </c>
      <c r="AX317" s="13" t="s">
        <v>75</v>
      </c>
      <c r="AY317" s="239" t="s">
        <v>171</v>
      </c>
    </row>
    <row r="318" s="14" customFormat="1">
      <c r="A318" s="14"/>
      <c r="B318" s="240"/>
      <c r="C318" s="241"/>
      <c r="D318" s="231" t="s">
        <v>180</v>
      </c>
      <c r="E318" s="242" t="s">
        <v>1</v>
      </c>
      <c r="F318" s="243" t="s">
        <v>513</v>
      </c>
      <c r="G318" s="241"/>
      <c r="H318" s="244">
        <v>1.9199999999999999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180</v>
      </c>
      <c r="AU318" s="250" t="s">
        <v>85</v>
      </c>
      <c r="AV318" s="14" t="s">
        <v>85</v>
      </c>
      <c r="AW318" s="14" t="s">
        <v>30</v>
      </c>
      <c r="AX318" s="14" t="s">
        <v>83</v>
      </c>
      <c r="AY318" s="250" t="s">
        <v>171</v>
      </c>
    </row>
    <row r="319" s="2" customFormat="1" ht="24.15" customHeight="1">
      <c r="A319" s="39"/>
      <c r="B319" s="40"/>
      <c r="C319" s="273" t="s">
        <v>514</v>
      </c>
      <c r="D319" s="273" t="s">
        <v>433</v>
      </c>
      <c r="E319" s="274" t="s">
        <v>515</v>
      </c>
      <c r="F319" s="275" t="s">
        <v>516</v>
      </c>
      <c r="G319" s="276" t="s">
        <v>510</v>
      </c>
      <c r="H319" s="277">
        <v>0.93999999999999995</v>
      </c>
      <c r="I319" s="278"/>
      <c r="J319" s="279">
        <f>ROUND(I319*H319,2)</f>
        <v>0</v>
      </c>
      <c r="K319" s="275" t="s">
        <v>1</v>
      </c>
      <c r="L319" s="280"/>
      <c r="M319" s="281" t="s">
        <v>1</v>
      </c>
      <c r="N319" s="282" t="s">
        <v>40</v>
      </c>
      <c r="O319" s="92"/>
      <c r="P319" s="225">
        <f>O319*H319</f>
        <v>0</v>
      </c>
      <c r="Q319" s="225">
        <v>0.55000000000000004</v>
      </c>
      <c r="R319" s="225">
        <f>Q319*H319</f>
        <v>0.51700000000000002</v>
      </c>
      <c r="S319" s="225">
        <v>0</v>
      </c>
      <c r="T319" s="22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7" t="s">
        <v>127</v>
      </c>
      <c r="AT319" s="227" t="s">
        <v>433</v>
      </c>
      <c r="AU319" s="227" t="s">
        <v>85</v>
      </c>
      <c r="AY319" s="18" t="s">
        <v>171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8" t="s">
        <v>83</v>
      </c>
      <c r="BK319" s="228">
        <f>ROUND(I319*H319,2)</f>
        <v>0</v>
      </c>
      <c r="BL319" s="18" t="s">
        <v>264</v>
      </c>
      <c r="BM319" s="227" t="s">
        <v>517</v>
      </c>
    </row>
    <row r="320" s="13" customFormat="1">
      <c r="A320" s="13"/>
      <c r="B320" s="229"/>
      <c r="C320" s="230"/>
      <c r="D320" s="231" t="s">
        <v>180</v>
      </c>
      <c r="E320" s="232" t="s">
        <v>1</v>
      </c>
      <c r="F320" s="233" t="s">
        <v>512</v>
      </c>
      <c r="G320" s="230"/>
      <c r="H320" s="232" t="s">
        <v>1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180</v>
      </c>
      <c r="AU320" s="239" t="s">
        <v>85</v>
      </c>
      <c r="AV320" s="13" t="s">
        <v>83</v>
      </c>
      <c r="AW320" s="13" t="s">
        <v>30</v>
      </c>
      <c r="AX320" s="13" t="s">
        <v>75</v>
      </c>
      <c r="AY320" s="239" t="s">
        <v>171</v>
      </c>
    </row>
    <row r="321" s="14" customFormat="1">
      <c r="A321" s="14"/>
      <c r="B321" s="240"/>
      <c r="C321" s="241"/>
      <c r="D321" s="231" t="s">
        <v>180</v>
      </c>
      <c r="E321" s="242" t="s">
        <v>1</v>
      </c>
      <c r="F321" s="243" t="s">
        <v>518</v>
      </c>
      <c r="G321" s="241"/>
      <c r="H321" s="244">
        <v>0.02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180</v>
      </c>
      <c r="AU321" s="250" t="s">
        <v>85</v>
      </c>
      <c r="AV321" s="14" t="s">
        <v>85</v>
      </c>
      <c r="AW321" s="14" t="s">
        <v>30</v>
      </c>
      <c r="AX321" s="14" t="s">
        <v>75</v>
      </c>
      <c r="AY321" s="250" t="s">
        <v>171</v>
      </c>
    </row>
    <row r="322" s="14" customFormat="1">
      <c r="A322" s="14"/>
      <c r="B322" s="240"/>
      <c r="C322" s="241"/>
      <c r="D322" s="231" t="s">
        <v>180</v>
      </c>
      <c r="E322" s="242" t="s">
        <v>1</v>
      </c>
      <c r="F322" s="243" t="s">
        <v>519</v>
      </c>
      <c r="G322" s="241"/>
      <c r="H322" s="244">
        <v>0.92000000000000004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180</v>
      </c>
      <c r="AU322" s="250" t="s">
        <v>85</v>
      </c>
      <c r="AV322" s="14" t="s">
        <v>85</v>
      </c>
      <c r="AW322" s="14" t="s">
        <v>30</v>
      </c>
      <c r="AX322" s="14" t="s">
        <v>75</v>
      </c>
      <c r="AY322" s="250" t="s">
        <v>171</v>
      </c>
    </row>
    <row r="323" s="15" customFormat="1">
      <c r="A323" s="15"/>
      <c r="B323" s="251"/>
      <c r="C323" s="252"/>
      <c r="D323" s="231" t="s">
        <v>180</v>
      </c>
      <c r="E323" s="253" t="s">
        <v>1</v>
      </c>
      <c r="F323" s="254" t="s">
        <v>185</v>
      </c>
      <c r="G323" s="252"/>
      <c r="H323" s="255">
        <v>0.93999999999999995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1" t="s">
        <v>180</v>
      </c>
      <c r="AU323" s="261" t="s">
        <v>85</v>
      </c>
      <c r="AV323" s="15" t="s">
        <v>178</v>
      </c>
      <c r="AW323" s="15" t="s">
        <v>30</v>
      </c>
      <c r="AX323" s="15" t="s">
        <v>83</v>
      </c>
      <c r="AY323" s="261" t="s">
        <v>171</v>
      </c>
    </row>
    <row r="324" s="2" customFormat="1" ht="21.75" customHeight="1">
      <c r="A324" s="39"/>
      <c r="B324" s="40"/>
      <c r="C324" s="273" t="s">
        <v>520</v>
      </c>
      <c r="D324" s="273" t="s">
        <v>433</v>
      </c>
      <c r="E324" s="274" t="s">
        <v>521</v>
      </c>
      <c r="F324" s="275" t="s">
        <v>522</v>
      </c>
      <c r="G324" s="276" t="s">
        <v>510</v>
      </c>
      <c r="H324" s="277">
        <v>0.121</v>
      </c>
      <c r="I324" s="278"/>
      <c r="J324" s="279">
        <f>ROUND(I324*H324,2)</f>
        <v>0</v>
      </c>
      <c r="K324" s="275" t="s">
        <v>1</v>
      </c>
      <c r="L324" s="280"/>
      <c r="M324" s="281" t="s">
        <v>1</v>
      </c>
      <c r="N324" s="282" t="s">
        <v>40</v>
      </c>
      <c r="O324" s="92"/>
      <c r="P324" s="225">
        <f>O324*H324</f>
        <v>0</v>
      </c>
      <c r="Q324" s="225">
        <v>0.55000000000000004</v>
      </c>
      <c r="R324" s="225">
        <f>Q324*H324</f>
        <v>0.066549999999999998</v>
      </c>
      <c r="S324" s="225">
        <v>0</v>
      </c>
      <c r="T324" s="22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7" t="s">
        <v>127</v>
      </c>
      <c r="AT324" s="227" t="s">
        <v>433</v>
      </c>
      <c r="AU324" s="227" t="s">
        <v>85</v>
      </c>
      <c r="AY324" s="18" t="s">
        <v>171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8" t="s">
        <v>83</v>
      </c>
      <c r="BK324" s="228">
        <f>ROUND(I324*H324,2)</f>
        <v>0</v>
      </c>
      <c r="BL324" s="18" t="s">
        <v>264</v>
      </c>
      <c r="BM324" s="227" t="s">
        <v>523</v>
      </c>
    </row>
    <row r="325" s="13" customFormat="1">
      <c r="A325" s="13"/>
      <c r="B325" s="229"/>
      <c r="C325" s="230"/>
      <c r="D325" s="231" t="s">
        <v>180</v>
      </c>
      <c r="E325" s="232" t="s">
        <v>1</v>
      </c>
      <c r="F325" s="233" t="s">
        <v>512</v>
      </c>
      <c r="G325" s="230"/>
      <c r="H325" s="232" t="s">
        <v>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180</v>
      </c>
      <c r="AU325" s="239" t="s">
        <v>85</v>
      </c>
      <c r="AV325" s="13" t="s">
        <v>83</v>
      </c>
      <c r="AW325" s="13" t="s">
        <v>30</v>
      </c>
      <c r="AX325" s="13" t="s">
        <v>75</v>
      </c>
      <c r="AY325" s="239" t="s">
        <v>171</v>
      </c>
    </row>
    <row r="326" s="14" customFormat="1">
      <c r="A326" s="14"/>
      <c r="B326" s="240"/>
      <c r="C326" s="241"/>
      <c r="D326" s="231" t="s">
        <v>180</v>
      </c>
      <c r="E326" s="242" t="s">
        <v>1</v>
      </c>
      <c r="F326" s="243" t="s">
        <v>524</v>
      </c>
      <c r="G326" s="241"/>
      <c r="H326" s="244">
        <v>0.121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180</v>
      </c>
      <c r="AU326" s="250" t="s">
        <v>85</v>
      </c>
      <c r="AV326" s="14" t="s">
        <v>85</v>
      </c>
      <c r="AW326" s="14" t="s">
        <v>30</v>
      </c>
      <c r="AX326" s="14" t="s">
        <v>83</v>
      </c>
      <c r="AY326" s="250" t="s">
        <v>171</v>
      </c>
    </row>
    <row r="327" s="2" customFormat="1" ht="24.15" customHeight="1">
      <c r="A327" s="39"/>
      <c r="B327" s="40"/>
      <c r="C327" s="216" t="s">
        <v>525</v>
      </c>
      <c r="D327" s="216" t="s">
        <v>174</v>
      </c>
      <c r="E327" s="217" t="s">
        <v>526</v>
      </c>
      <c r="F327" s="218" t="s">
        <v>527</v>
      </c>
      <c r="G327" s="219" t="s">
        <v>177</v>
      </c>
      <c r="H327" s="220">
        <v>1.5</v>
      </c>
      <c r="I327" s="221"/>
      <c r="J327" s="222">
        <f>ROUND(I327*H327,2)</f>
        <v>0</v>
      </c>
      <c r="K327" s="218" t="s">
        <v>1</v>
      </c>
      <c r="L327" s="45"/>
      <c r="M327" s="223" t="s">
        <v>1</v>
      </c>
      <c r="N327" s="224" t="s">
        <v>40</v>
      </c>
      <c r="O327" s="92"/>
      <c r="P327" s="225">
        <f>O327*H327</f>
        <v>0</v>
      </c>
      <c r="Q327" s="225">
        <v>0.019460000000000002</v>
      </c>
      <c r="R327" s="225">
        <f>Q327*H327</f>
        <v>0.029190000000000001</v>
      </c>
      <c r="S327" s="225">
        <v>0</v>
      </c>
      <c r="T327" s="22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7" t="s">
        <v>264</v>
      </c>
      <c r="AT327" s="227" t="s">
        <v>174</v>
      </c>
      <c r="AU327" s="227" t="s">
        <v>85</v>
      </c>
      <c r="AY327" s="18" t="s">
        <v>171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8" t="s">
        <v>83</v>
      </c>
      <c r="BK327" s="228">
        <f>ROUND(I327*H327,2)</f>
        <v>0</v>
      </c>
      <c r="BL327" s="18" t="s">
        <v>264</v>
      </c>
      <c r="BM327" s="227" t="s">
        <v>528</v>
      </c>
    </row>
    <row r="328" s="14" customFormat="1">
      <c r="A328" s="14"/>
      <c r="B328" s="240"/>
      <c r="C328" s="241"/>
      <c r="D328" s="231" t="s">
        <v>180</v>
      </c>
      <c r="E328" s="242" t="s">
        <v>1</v>
      </c>
      <c r="F328" s="243" t="s">
        <v>529</v>
      </c>
      <c r="G328" s="241"/>
      <c r="H328" s="244">
        <v>1.5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180</v>
      </c>
      <c r="AU328" s="250" t="s">
        <v>85</v>
      </c>
      <c r="AV328" s="14" t="s">
        <v>85</v>
      </c>
      <c r="AW328" s="14" t="s">
        <v>30</v>
      </c>
      <c r="AX328" s="14" t="s">
        <v>83</v>
      </c>
      <c r="AY328" s="250" t="s">
        <v>171</v>
      </c>
    </row>
    <row r="329" s="2" customFormat="1" ht="24.15" customHeight="1">
      <c r="A329" s="39"/>
      <c r="B329" s="40"/>
      <c r="C329" s="216" t="s">
        <v>530</v>
      </c>
      <c r="D329" s="216" t="s">
        <v>174</v>
      </c>
      <c r="E329" s="217" t="s">
        <v>531</v>
      </c>
      <c r="F329" s="218" t="s">
        <v>532</v>
      </c>
      <c r="G329" s="219" t="s">
        <v>487</v>
      </c>
      <c r="H329" s="283"/>
      <c r="I329" s="221"/>
      <c r="J329" s="222">
        <f>ROUND(I329*H329,2)</f>
        <v>0</v>
      </c>
      <c r="K329" s="218" t="s">
        <v>1</v>
      </c>
      <c r="L329" s="45"/>
      <c r="M329" s="223" t="s">
        <v>1</v>
      </c>
      <c r="N329" s="224" t="s">
        <v>40</v>
      </c>
      <c r="O329" s="92"/>
      <c r="P329" s="225">
        <f>O329*H329</f>
        <v>0</v>
      </c>
      <c r="Q329" s="225">
        <v>0</v>
      </c>
      <c r="R329" s="225">
        <f>Q329*H329</f>
        <v>0</v>
      </c>
      <c r="S329" s="225">
        <v>0</v>
      </c>
      <c r="T329" s="226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7" t="s">
        <v>264</v>
      </c>
      <c r="AT329" s="227" t="s">
        <v>174</v>
      </c>
      <c r="AU329" s="227" t="s">
        <v>85</v>
      </c>
      <c r="AY329" s="18" t="s">
        <v>171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8" t="s">
        <v>83</v>
      </c>
      <c r="BK329" s="228">
        <f>ROUND(I329*H329,2)</f>
        <v>0</v>
      </c>
      <c r="BL329" s="18" t="s">
        <v>264</v>
      </c>
      <c r="BM329" s="227" t="s">
        <v>533</v>
      </c>
    </row>
    <row r="330" s="12" customFormat="1" ht="22.8" customHeight="1">
      <c r="A330" s="12"/>
      <c r="B330" s="200"/>
      <c r="C330" s="201"/>
      <c r="D330" s="202" t="s">
        <v>74</v>
      </c>
      <c r="E330" s="214" t="s">
        <v>534</v>
      </c>
      <c r="F330" s="214" t="s">
        <v>535</v>
      </c>
      <c r="G330" s="201"/>
      <c r="H330" s="201"/>
      <c r="I330" s="204"/>
      <c r="J330" s="215">
        <f>BK330</f>
        <v>0</v>
      </c>
      <c r="K330" s="201"/>
      <c r="L330" s="206"/>
      <c r="M330" s="207"/>
      <c r="N330" s="208"/>
      <c r="O330" s="208"/>
      <c r="P330" s="209">
        <f>SUM(P331:P434)</f>
        <v>0</v>
      </c>
      <c r="Q330" s="208"/>
      <c r="R330" s="209">
        <f>SUM(R331:R434)</f>
        <v>4.2849524168000013</v>
      </c>
      <c r="S330" s="208"/>
      <c r="T330" s="210">
        <f>SUM(T331:T434)</f>
        <v>2.2951600000000001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1" t="s">
        <v>85</v>
      </c>
      <c r="AT330" s="212" t="s">
        <v>74</v>
      </c>
      <c r="AU330" s="212" t="s">
        <v>83</v>
      </c>
      <c r="AY330" s="211" t="s">
        <v>171</v>
      </c>
      <c r="BK330" s="213">
        <f>SUM(BK331:BK434)</f>
        <v>0</v>
      </c>
    </row>
    <row r="331" s="2" customFormat="1" ht="16.5" customHeight="1">
      <c r="A331" s="39"/>
      <c r="B331" s="40"/>
      <c r="C331" s="216" t="s">
        <v>536</v>
      </c>
      <c r="D331" s="216" t="s">
        <v>174</v>
      </c>
      <c r="E331" s="217" t="s">
        <v>537</v>
      </c>
      <c r="F331" s="218" t="s">
        <v>538</v>
      </c>
      <c r="G331" s="219" t="s">
        <v>283</v>
      </c>
      <c r="H331" s="220">
        <v>115</v>
      </c>
      <c r="I331" s="221"/>
      <c r="J331" s="222">
        <f>ROUND(I331*H331,2)</f>
        <v>0</v>
      </c>
      <c r="K331" s="218" t="s">
        <v>1</v>
      </c>
      <c r="L331" s="45"/>
      <c r="M331" s="223" t="s">
        <v>1</v>
      </c>
      <c r="N331" s="224" t="s">
        <v>40</v>
      </c>
      <c r="O331" s="92"/>
      <c r="P331" s="225">
        <f>O331*H331</f>
        <v>0</v>
      </c>
      <c r="Q331" s="225">
        <v>0</v>
      </c>
      <c r="R331" s="225">
        <f>Q331*H331</f>
        <v>0</v>
      </c>
      <c r="S331" s="225">
        <v>0.0017600000000000001</v>
      </c>
      <c r="T331" s="226">
        <f>S331*H331</f>
        <v>0.2024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7" t="s">
        <v>264</v>
      </c>
      <c r="AT331" s="227" t="s">
        <v>174</v>
      </c>
      <c r="AU331" s="227" t="s">
        <v>85</v>
      </c>
      <c r="AY331" s="18" t="s">
        <v>171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8" t="s">
        <v>83</v>
      </c>
      <c r="BK331" s="228">
        <f>ROUND(I331*H331,2)</f>
        <v>0</v>
      </c>
      <c r="BL331" s="18" t="s">
        <v>264</v>
      </c>
      <c r="BM331" s="227" t="s">
        <v>539</v>
      </c>
    </row>
    <row r="332" s="13" customFormat="1">
      <c r="A332" s="13"/>
      <c r="B332" s="229"/>
      <c r="C332" s="230"/>
      <c r="D332" s="231" t="s">
        <v>180</v>
      </c>
      <c r="E332" s="232" t="s">
        <v>1</v>
      </c>
      <c r="F332" s="233" t="s">
        <v>499</v>
      </c>
      <c r="G332" s="230"/>
      <c r="H332" s="232" t="s">
        <v>1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180</v>
      </c>
      <c r="AU332" s="239" t="s">
        <v>85</v>
      </c>
      <c r="AV332" s="13" t="s">
        <v>83</v>
      </c>
      <c r="AW332" s="13" t="s">
        <v>30</v>
      </c>
      <c r="AX332" s="13" t="s">
        <v>75</v>
      </c>
      <c r="AY332" s="239" t="s">
        <v>171</v>
      </c>
    </row>
    <row r="333" s="14" customFormat="1">
      <c r="A333" s="14"/>
      <c r="B333" s="240"/>
      <c r="C333" s="241"/>
      <c r="D333" s="231" t="s">
        <v>180</v>
      </c>
      <c r="E333" s="242" t="s">
        <v>1</v>
      </c>
      <c r="F333" s="243" t="s">
        <v>540</v>
      </c>
      <c r="G333" s="241"/>
      <c r="H333" s="244">
        <v>115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180</v>
      </c>
      <c r="AU333" s="250" t="s">
        <v>85</v>
      </c>
      <c r="AV333" s="14" t="s">
        <v>85</v>
      </c>
      <c r="AW333" s="14" t="s">
        <v>30</v>
      </c>
      <c r="AX333" s="14" t="s">
        <v>83</v>
      </c>
      <c r="AY333" s="250" t="s">
        <v>171</v>
      </c>
    </row>
    <row r="334" s="2" customFormat="1" ht="16.5" customHeight="1">
      <c r="A334" s="39"/>
      <c r="B334" s="40"/>
      <c r="C334" s="216" t="s">
        <v>541</v>
      </c>
      <c r="D334" s="216" t="s">
        <v>174</v>
      </c>
      <c r="E334" s="217" t="s">
        <v>542</v>
      </c>
      <c r="F334" s="218" t="s">
        <v>543</v>
      </c>
      <c r="G334" s="219" t="s">
        <v>177</v>
      </c>
      <c r="H334" s="220">
        <v>342</v>
      </c>
      <c r="I334" s="221"/>
      <c r="J334" s="222">
        <f>ROUND(I334*H334,2)</f>
        <v>0</v>
      </c>
      <c r="K334" s="218" t="s">
        <v>1</v>
      </c>
      <c r="L334" s="45"/>
      <c r="M334" s="223" t="s">
        <v>1</v>
      </c>
      <c r="N334" s="224" t="s">
        <v>40</v>
      </c>
      <c r="O334" s="92"/>
      <c r="P334" s="225">
        <f>O334*H334</f>
        <v>0</v>
      </c>
      <c r="Q334" s="225">
        <v>0</v>
      </c>
      <c r="R334" s="225">
        <f>Q334*H334</f>
        <v>0</v>
      </c>
      <c r="S334" s="225">
        <v>0.0031199999999999999</v>
      </c>
      <c r="T334" s="226">
        <f>S334*H334</f>
        <v>1.06704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7" t="s">
        <v>264</v>
      </c>
      <c r="AT334" s="227" t="s">
        <v>174</v>
      </c>
      <c r="AU334" s="227" t="s">
        <v>85</v>
      </c>
      <c r="AY334" s="18" t="s">
        <v>171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8" t="s">
        <v>83</v>
      </c>
      <c r="BK334" s="228">
        <f>ROUND(I334*H334,2)</f>
        <v>0</v>
      </c>
      <c r="BL334" s="18" t="s">
        <v>264</v>
      </c>
      <c r="BM334" s="227" t="s">
        <v>544</v>
      </c>
    </row>
    <row r="335" s="13" customFormat="1">
      <c r="A335" s="13"/>
      <c r="B335" s="229"/>
      <c r="C335" s="230"/>
      <c r="D335" s="231" t="s">
        <v>180</v>
      </c>
      <c r="E335" s="232" t="s">
        <v>1</v>
      </c>
      <c r="F335" s="233" t="s">
        <v>499</v>
      </c>
      <c r="G335" s="230"/>
      <c r="H335" s="232" t="s">
        <v>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180</v>
      </c>
      <c r="AU335" s="239" t="s">
        <v>85</v>
      </c>
      <c r="AV335" s="13" t="s">
        <v>83</v>
      </c>
      <c r="AW335" s="13" t="s">
        <v>30</v>
      </c>
      <c r="AX335" s="13" t="s">
        <v>75</v>
      </c>
      <c r="AY335" s="239" t="s">
        <v>171</v>
      </c>
    </row>
    <row r="336" s="14" customFormat="1">
      <c r="A336" s="14"/>
      <c r="B336" s="240"/>
      <c r="C336" s="241"/>
      <c r="D336" s="231" t="s">
        <v>180</v>
      </c>
      <c r="E336" s="242" t="s">
        <v>1</v>
      </c>
      <c r="F336" s="243" t="s">
        <v>545</v>
      </c>
      <c r="G336" s="241"/>
      <c r="H336" s="244">
        <v>342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180</v>
      </c>
      <c r="AU336" s="250" t="s">
        <v>85</v>
      </c>
      <c r="AV336" s="14" t="s">
        <v>85</v>
      </c>
      <c r="AW336" s="14" t="s">
        <v>30</v>
      </c>
      <c r="AX336" s="14" t="s">
        <v>83</v>
      </c>
      <c r="AY336" s="250" t="s">
        <v>171</v>
      </c>
    </row>
    <row r="337" s="2" customFormat="1" ht="24.15" customHeight="1">
      <c r="A337" s="39"/>
      <c r="B337" s="40"/>
      <c r="C337" s="216" t="s">
        <v>546</v>
      </c>
      <c r="D337" s="216" t="s">
        <v>174</v>
      </c>
      <c r="E337" s="217" t="s">
        <v>547</v>
      </c>
      <c r="F337" s="218" t="s">
        <v>548</v>
      </c>
      <c r="G337" s="219" t="s">
        <v>283</v>
      </c>
      <c r="H337" s="220">
        <v>5</v>
      </c>
      <c r="I337" s="221"/>
      <c r="J337" s="222">
        <f>ROUND(I337*H337,2)</f>
        <v>0</v>
      </c>
      <c r="K337" s="218" t="s">
        <v>1</v>
      </c>
      <c r="L337" s="45"/>
      <c r="M337" s="223" t="s">
        <v>1</v>
      </c>
      <c r="N337" s="224" t="s">
        <v>40</v>
      </c>
      <c r="O337" s="92"/>
      <c r="P337" s="225">
        <f>O337*H337</f>
        <v>0</v>
      </c>
      <c r="Q337" s="225">
        <v>0</v>
      </c>
      <c r="R337" s="225">
        <f>Q337*H337</f>
        <v>0</v>
      </c>
      <c r="S337" s="225">
        <v>0.0033800000000000002</v>
      </c>
      <c r="T337" s="226">
        <f>S337*H337</f>
        <v>0.016900000000000002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7" t="s">
        <v>264</v>
      </c>
      <c r="AT337" s="227" t="s">
        <v>174</v>
      </c>
      <c r="AU337" s="227" t="s">
        <v>85</v>
      </c>
      <c r="AY337" s="18" t="s">
        <v>171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8" t="s">
        <v>83</v>
      </c>
      <c r="BK337" s="228">
        <f>ROUND(I337*H337,2)</f>
        <v>0</v>
      </c>
      <c r="BL337" s="18" t="s">
        <v>264</v>
      </c>
      <c r="BM337" s="227" t="s">
        <v>549</v>
      </c>
    </row>
    <row r="338" s="13" customFormat="1">
      <c r="A338" s="13"/>
      <c r="B338" s="229"/>
      <c r="C338" s="230"/>
      <c r="D338" s="231" t="s">
        <v>180</v>
      </c>
      <c r="E338" s="232" t="s">
        <v>1</v>
      </c>
      <c r="F338" s="233" t="s">
        <v>499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180</v>
      </c>
      <c r="AU338" s="239" t="s">
        <v>85</v>
      </c>
      <c r="AV338" s="13" t="s">
        <v>83</v>
      </c>
      <c r="AW338" s="13" t="s">
        <v>30</v>
      </c>
      <c r="AX338" s="13" t="s">
        <v>75</v>
      </c>
      <c r="AY338" s="239" t="s">
        <v>171</v>
      </c>
    </row>
    <row r="339" s="14" customFormat="1">
      <c r="A339" s="14"/>
      <c r="B339" s="240"/>
      <c r="C339" s="241"/>
      <c r="D339" s="231" t="s">
        <v>180</v>
      </c>
      <c r="E339" s="242" t="s">
        <v>1</v>
      </c>
      <c r="F339" s="243" t="s">
        <v>550</v>
      </c>
      <c r="G339" s="241"/>
      <c r="H339" s="244">
        <v>5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180</v>
      </c>
      <c r="AU339" s="250" t="s">
        <v>85</v>
      </c>
      <c r="AV339" s="14" t="s">
        <v>85</v>
      </c>
      <c r="AW339" s="14" t="s">
        <v>30</v>
      </c>
      <c r="AX339" s="14" t="s">
        <v>83</v>
      </c>
      <c r="AY339" s="250" t="s">
        <v>171</v>
      </c>
    </row>
    <row r="340" s="2" customFormat="1" ht="16.5" customHeight="1">
      <c r="A340" s="39"/>
      <c r="B340" s="40"/>
      <c r="C340" s="216" t="s">
        <v>551</v>
      </c>
      <c r="D340" s="216" t="s">
        <v>174</v>
      </c>
      <c r="E340" s="217" t="s">
        <v>552</v>
      </c>
      <c r="F340" s="218" t="s">
        <v>553</v>
      </c>
      <c r="G340" s="219" t="s">
        <v>283</v>
      </c>
      <c r="H340" s="220">
        <v>120</v>
      </c>
      <c r="I340" s="221"/>
      <c r="J340" s="222">
        <f>ROUND(I340*H340,2)</f>
        <v>0</v>
      </c>
      <c r="K340" s="218" t="s">
        <v>1</v>
      </c>
      <c r="L340" s="45"/>
      <c r="M340" s="223" t="s">
        <v>1</v>
      </c>
      <c r="N340" s="224" t="s">
        <v>40</v>
      </c>
      <c r="O340" s="92"/>
      <c r="P340" s="225">
        <f>O340*H340</f>
        <v>0</v>
      </c>
      <c r="Q340" s="225">
        <v>0</v>
      </c>
      <c r="R340" s="225">
        <f>Q340*H340</f>
        <v>0</v>
      </c>
      <c r="S340" s="225">
        <v>0.00348</v>
      </c>
      <c r="T340" s="226">
        <f>S340*H340</f>
        <v>0.41760000000000003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7" t="s">
        <v>264</v>
      </c>
      <c r="AT340" s="227" t="s">
        <v>174</v>
      </c>
      <c r="AU340" s="227" t="s">
        <v>85</v>
      </c>
      <c r="AY340" s="18" t="s">
        <v>171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8" t="s">
        <v>83</v>
      </c>
      <c r="BK340" s="228">
        <f>ROUND(I340*H340,2)</f>
        <v>0</v>
      </c>
      <c r="BL340" s="18" t="s">
        <v>264</v>
      </c>
      <c r="BM340" s="227" t="s">
        <v>554</v>
      </c>
    </row>
    <row r="341" s="13" customFormat="1">
      <c r="A341" s="13"/>
      <c r="B341" s="229"/>
      <c r="C341" s="230"/>
      <c r="D341" s="231" t="s">
        <v>180</v>
      </c>
      <c r="E341" s="232" t="s">
        <v>1</v>
      </c>
      <c r="F341" s="233" t="s">
        <v>499</v>
      </c>
      <c r="G341" s="230"/>
      <c r="H341" s="232" t="s">
        <v>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180</v>
      </c>
      <c r="AU341" s="239" t="s">
        <v>85</v>
      </c>
      <c r="AV341" s="13" t="s">
        <v>83</v>
      </c>
      <c r="AW341" s="13" t="s">
        <v>30</v>
      </c>
      <c r="AX341" s="13" t="s">
        <v>75</v>
      </c>
      <c r="AY341" s="239" t="s">
        <v>171</v>
      </c>
    </row>
    <row r="342" s="14" customFormat="1">
      <c r="A342" s="14"/>
      <c r="B342" s="240"/>
      <c r="C342" s="241"/>
      <c r="D342" s="231" t="s">
        <v>180</v>
      </c>
      <c r="E342" s="242" t="s">
        <v>1</v>
      </c>
      <c r="F342" s="243" t="s">
        <v>555</v>
      </c>
      <c r="G342" s="241"/>
      <c r="H342" s="244">
        <v>120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180</v>
      </c>
      <c r="AU342" s="250" t="s">
        <v>85</v>
      </c>
      <c r="AV342" s="14" t="s">
        <v>85</v>
      </c>
      <c r="AW342" s="14" t="s">
        <v>30</v>
      </c>
      <c r="AX342" s="14" t="s">
        <v>83</v>
      </c>
      <c r="AY342" s="250" t="s">
        <v>171</v>
      </c>
    </row>
    <row r="343" s="2" customFormat="1" ht="16.5" customHeight="1">
      <c r="A343" s="39"/>
      <c r="B343" s="40"/>
      <c r="C343" s="216" t="s">
        <v>556</v>
      </c>
      <c r="D343" s="216" t="s">
        <v>174</v>
      </c>
      <c r="E343" s="217" t="s">
        <v>557</v>
      </c>
      <c r="F343" s="218" t="s">
        <v>558</v>
      </c>
      <c r="G343" s="219" t="s">
        <v>412</v>
      </c>
      <c r="H343" s="220">
        <v>1</v>
      </c>
      <c r="I343" s="221"/>
      <c r="J343" s="222">
        <f>ROUND(I343*H343,2)</f>
        <v>0</v>
      </c>
      <c r="K343" s="218" t="s">
        <v>1</v>
      </c>
      <c r="L343" s="45"/>
      <c r="M343" s="223" t="s">
        <v>1</v>
      </c>
      <c r="N343" s="224" t="s">
        <v>40</v>
      </c>
      <c r="O343" s="92"/>
      <c r="P343" s="225">
        <f>O343*H343</f>
        <v>0</v>
      </c>
      <c r="Q343" s="225">
        <v>0</v>
      </c>
      <c r="R343" s="225">
        <f>Q343*H343</f>
        <v>0</v>
      </c>
      <c r="S343" s="225">
        <v>0.014999999999999999</v>
      </c>
      <c r="T343" s="226">
        <f>S343*H343</f>
        <v>0.014999999999999999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7" t="s">
        <v>264</v>
      </c>
      <c r="AT343" s="227" t="s">
        <v>174</v>
      </c>
      <c r="AU343" s="227" t="s">
        <v>85</v>
      </c>
      <c r="AY343" s="18" t="s">
        <v>171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8" t="s">
        <v>83</v>
      </c>
      <c r="BK343" s="228">
        <f>ROUND(I343*H343,2)</f>
        <v>0</v>
      </c>
      <c r="BL343" s="18" t="s">
        <v>264</v>
      </c>
      <c r="BM343" s="227" t="s">
        <v>559</v>
      </c>
    </row>
    <row r="344" s="13" customFormat="1">
      <c r="A344" s="13"/>
      <c r="B344" s="229"/>
      <c r="C344" s="230"/>
      <c r="D344" s="231" t="s">
        <v>180</v>
      </c>
      <c r="E344" s="232" t="s">
        <v>1</v>
      </c>
      <c r="F344" s="233" t="s">
        <v>401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180</v>
      </c>
      <c r="AU344" s="239" t="s">
        <v>85</v>
      </c>
      <c r="AV344" s="13" t="s">
        <v>83</v>
      </c>
      <c r="AW344" s="13" t="s">
        <v>30</v>
      </c>
      <c r="AX344" s="13" t="s">
        <v>75</v>
      </c>
      <c r="AY344" s="239" t="s">
        <v>171</v>
      </c>
    </row>
    <row r="345" s="14" customFormat="1">
      <c r="A345" s="14"/>
      <c r="B345" s="240"/>
      <c r="C345" s="241"/>
      <c r="D345" s="231" t="s">
        <v>180</v>
      </c>
      <c r="E345" s="242" t="s">
        <v>1</v>
      </c>
      <c r="F345" s="243" t="s">
        <v>83</v>
      </c>
      <c r="G345" s="241"/>
      <c r="H345" s="244">
        <v>1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180</v>
      </c>
      <c r="AU345" s="250" t="s">
        <v>85</v>
      </c>
      <c r="AV345" s="14" t="s">
        <v>85</v>
      </c>
      <c r="AW345" s="14" t="s">
        <v>30</v>
      </c>
      <c r="AX345" s="14" t="s">
        <v>83</v>
      </c>
      <c r="AY345" s="250" t="s">
        <v>171</v>
      </c>
    </row>
    <row r="346" s="2" customFormat="1" ht="16.5" customHeight="1">
      <c r="A346" s="39"/>
      <c r="B346" s="40"/>
      <c r="C346" s="216" t="s">
        <v>560</v>
      </c>
      <c r="D346" s="216" t="s">
        <v>174</v>
      </c>
      <c r="E346" s="217" t="s">
        <v>561</v>
      </c>
      <c r="F346" s="218" t="s">
        <v>562</v>
      </c>
      <c r="G346" s="219" t="s">
        <v>283</v>
      </c>
      <c r="H346" s="220">
        <v>69</v>
      </c>
      <c r="I346" s="221"/>
      <c r="J346" s="222">
        <f>ROUND(I346*H346,2)</f>
        <v>0</v>
      </c>
      <c r="K346" s="218" t="s">
        <v>1</v>
      </c>
      <c r="L346" s="45"/>
      <c r="M346" s="223" t="s">
        <v>1</v>
      </c>
      <c r="N346" s="224" t="s">
        <v>40</v>
      </c>
      <c r="O346" s="92"/>
      <c r="P346" s="225">
        <f>O346*H346</f>
        <v>0</v>
      </c>
      <c r="Q346" s="225">
        <v>0</v>
      </c>
      <c r="R346" s="225">
        <f>Q346*H346</f>
        <v>0</v>
      </c>
      <c r="S346" s="225">
        <v>0.002</v>
      </c>
      <c r="T346" s="226">
        <f>S346*H346</f>
        <v>0.13800000000000001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7" t="s">
        <v>264</v>
      </c>
      <c r="AT346" s="227" t="s">
        <v>174</v>
      </c>
      <c r="AU346" s="227" t="s">
        <v>85</v>
      </c>
      <c r="AY346" s="18" t="s">
        <v>171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8" t="s">
        <v>83</v>
      </c>
      <c r="BK346" s="228">
        <f>ROUND(I346*H346,2)</f>
        <v>0</v>
      </c>
      <c r="BL346" s="18" t="s">
        <v>264</v>
      </c>
      <c r="BM346" s="227" t="s">
        <v>563</v>
      </c>
    </row>
    <row r="347" s="13" customFormat="1">
      <c r="A347" s="13"/>
      <c r="B347" s="229"/>
      <c r="C347" s="230"/>
      <c r="D347" s="231" t="s">
        <v>180</v>
      </c>
      <c r="E347" s="232" t="s">
        <v>1</v>
      </c>
      <c r="F347" s="233" t="s">
        <v>499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180</v>
      </c>
      <c r="AU347" s="239" t="s">
        <v>85</v>
      </c>
      <c r="AV347" s="13" t="s">
        <v>83</v>
      </c>
      <c r="AW347" s="13" t="s">
        <v>30</v>
      </c>
      <c r="AX347" s="13" t="s">
        <v>75</v>
      </c>
      <c r="AY347" s="239" t="s">
        <v>171</v>
      </c>
    </row>
    <row r="348" s="14" customFormat="1">
      <c r="A348" s="14"/>
      <c r="B348" s="240"/>
      <c r="C348" s="241"/>
      <c r="D348" s="231" t="s">
        <v>180</v>
      </c>
      <c r="E348" s="242" t="s">
        <v>1</v>
      </c>
      <c r="F348" s="243" t="s">
        <v>564</v>
      </c>
      <c r="G348" s="241"/>
      <c r="H348" s="244">
        <v>69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180</v>
      </c>
      <c r="AU348" s="250" t="s">
        <v>85</v>
      </c>
      <c r="AV348" s="14" t="s">
        <v>85</v>
      </c>
      <c r="AW348" s="14" t="s">
        <v>30</v>
      </c>
      <c r="AX348" s="14" t="s">
        <v>83</v>
      </c>
      <c r="AY348" s="250" t="s">
        <v>171</v>
      </c>
    </row>
    <row r="349" s="2" customFormat="1" ht="24.15" customHeight="1">
      <c r="A349" s="39"/>
      <c r="B349" s="40"/>
      <c r="C349" s="216" t="s">
        <v>565</v>
      </c>
      <c r="D349" s="216" t="s">
        <v>174</v>
      </c>
      <c r="E349" s="217" t="s">
        <v>566</v>
      </c>
      <c r="F349" s="218" t="s">
        <v>567</v>
      </c>
      <c r="G349" s="219" t="s">
        <v>283</v>
      </c>
      <c r="H349" s="220">
        <v>95</v>
      </c>
      <c r="I349" s="221"/>
      <c r="J349" s="222">
        <f>ROUND(I349*H349,2)</f>
        <v>0</v>
      </c>
      <c r="K349" s="218" t="s">
        <v>1</v>
      </c>
      <c r="L349" s="45"/>
      <c r="M349" s="223" t="s">
        <v>1</v>
      </c>
      <c r="N349" s="224" t="s">
        <v>40</v>
      </c>
      <c r="O349" s="92"/>
      <c r="P349" s="225">
        <f>O349*H349</f>
        <v>0</v>
      </c>
      <c r="Q349" s="225">
        <v>0</v>
      </c>
      <c r="R349" s="225">
        <f>Q349*H349</f>
        <v>0</v>
      </c>
      <c r="S349" s="225">
        <v>0.00191</v>
      </c>
      <c r="T349" s="226">
        <f>S349*H349</f>
        <v>0.18145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7" t="s">
        <v>264</v>
      </c>
      <c r="AT349" s="227" t="s">
        <v>174</v>
      </c>
      <c r="AU349" s="227" t="s">
        <v>85</v>
      </c>
      <c r="AY349" s="18" t="s">
        <v>171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8" t="s">
        <v>83</v>
      </c>
      <c r="BK349" s="228">
        <f>ROUND(I349*H349,2)</f>
        <v>0</v>
      </c>
      <c r="BL349" s="18" t="s">
        <v>264</v>
      </c>
      <c r="BM349" s="227" t="s">
        <v>568</v>
      </c>
    </row>
    <row r="350" s="13" customFormat="1">
      <c r="A350" s="13"/>
      <c r="B350" s="229"/>
      <c r="C350" s="230"/>
      <c r="D350" s="231" t="s">
        <v>180</v>
      </c>
      <c r="E350" s="232" t="s">
        <v>1</v>
      </c>
      <c r="F350" s="233" t="s">
        <v>499</v>
      </c>
      <c r="G350" s="230"/>
      <c r="H350" s="232" t="s">
        <v>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180</v>
      </c>
      <c r="AU350" s="239" t="s">
        <v>85</v>
      </c>
      <c r="AV350" s="13" t="s">
        <v>83</v>
      </c>
      <c r="AW350" s="13" t="s">
        <v>30</v>
      </c>
      <c r="AX350" s="13" t="s">
        <v>75</v>
      </c>
      <c r="AY350" s="239" t="s">
        <v>171</v>
      </c>
    </row>
    <row r="351" s="14" customFormat="1">
      <c r="A351" s="14"/>
      <c r="B351" s="240"/>
      <c r="C351" s="241"/>
      <c r="D351" s="231" t="s">
        <v>180</v>
      </c>
      <c r="E351" s="242" t="s">
        <v>1</v>
      </c>
      <c r="F351" s="243" t="s">
        <v>569</v>
      </c>
      <c r="G351" s="241"/>
      <c r="H351" s="244">
        <v>95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180</v>
      </c>
      <c r="AU351" s="250" t="s">
        <v>85</v>
      </c>
      <c r="AV351" s="14" t="s">
        <v>85</v>
      </c>
      <c r="AW351" s="14" t="s">
        <v>30</v>
      </c>
      <c r="AX351" s="14" t="s">
        <v>83</v>
      </c>
      <c r="AY351" s="250" t="s">
        <v>171</v>
      </c>
    </row>
    <row r="352" s="2" customFormat="1" ht="16.5" customHeight="1">
      <c r="A352" s="39"/>
      <c r="B352" s="40"/>
      <c r="C352" s="216" t="s">
        <v>570</v>
      </c>
      <c r="D352" s="216" t="s">
        <v>174</v>
      </c>
      <c r="E352" s="217" t="s">
        <v>571</v>
      </c>
      <c r="F352" s="218" t="s">
        <v>572</v>
      </c>
      <c r="G352" s="219" t="s">
        <v>283</v>
      </c>
      <c r="H352" s="220">
        <v>15</v>
      </c>
      <c r="I352" s="221"/>
      <c r="J352" s="222">
        <f>ROUND(I352*H352,2)</f>
        <v>0</v>
      </c>
      <c r="K352" s="218" t="s">
        <v>1</v>
      </c>
      <c r="L352" s="45"/>
      <c r="M352" s="223" t="s">
        <v>1</v>
      </c>
      <c r="N352" s="224" t="s">
        <v>40</v>
      </c>
      <c r="O352" s="92"/>
      <c r="P352" s="225">
        <f>O352*H352</f>
        <v>0</v>
      </c>
      <c r="Q352" s="225">
        <v>0</v>
      </c>
      <c r="R352" s="225">
        <f>Q352*H352</f>
        <v>0</v>
      </c>
      <c r="S352" s="225">
        <v>0.00175</v>
      </c>
      <c r="T352" s="226">
        <f>S352*H352</f>
        <v>0.026249999999999999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7" t="s">
        <v>264</v>
      </c>
      <c r="AT352" s="227" t="s">
        <v>174</v>
      </c>
      <c r="AU352" s="227" t="s">
        <v>85</v>
      </c>
      <c r="AY352" s="18" t="s">
        <v>171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8" t="s">
        <v>83</v>
      </c>
      <c r="BK352" s="228">
        <f>ROUND(I352*H352,2)</f>
        <v>0</v>
      </c>
      <c r="BL352" s="18" t="s">
        <v>264</v>
      </c>
      <c r="BM352" s="227" t="s">
        <v>573</v>
      </c>
    </row>
    <row r="353" s="13" customFormat="1">
      <c r="A353" s="13"/>
      <c r="B353" s="229"/>
      <c r="C353" s="230"/>
      <c r="D353" s="231" t="s">
        <v>180</v>
      </c>
      <c r="E353" s="232" t="s">
        <v>1</v>
      </c>
      <c r="F353" s="233" t="s">
        <v>499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180</v>
      </c>
      <c r="AU353" s="239" t="s">
        <v>85</v>
      </c>
      <c r="AV353" s="13" t="s">
        <v>83</v>
      </c>
      <c r="AW353" s="13" t="s">
        <v>30</v>
      </c>
      <c r="AX353" s="13" t="s">
        <v>75</v>
      </c>
      <c r="AY353" s="239" t="s">
        <v>171</v>
      </c>
    </row>
    <row r="354" s="14" customFormat="1">
      <c r="A354" s="14"/>
      <c r="B354" s="240"/>
      <c r="C354" s="241"/>
      <c r="D354" s="231" t="s">
        <v>180</v>
      </c>
      <c r="E354" s="242" t="s">
        <v>1</v>
      </c>
      <c r="F354" s="243" t="s">
        <v>574</v>
      </c>
      <c r="G354" s="241"/>
      <c r="H354" s="244">
        <v>15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180</v>
      </c>
      <c r="AU354" s="250" t="s">
        <v>85</v>
      </c>
      <c r="AV354" s="14" t="s">
        <v>85</v>
      </c>
      <c r="AW354" s="14" t="s">
        <v>30</v>
      </c>
      <c r="AX354" s="14" t="s">
        <v>83</v>
      </c>
      <c r="AY354" s="250" t="s">
        <v>171</v>
      </c>
    </row>
    <row r="355" s="2" customFormat="1" ht="16.5" customHeight="1">
      <c r="A355" s="39"/>
      <c r="B355" s="40"/>
      <c r="C355" s="216" t="s">
        <v>575</v>
      </c>
      <c r="D355" s="216" t="s">
        <v>174</v>
      </c>
      <c r="E355" s="217" t="s">
        <v>576</v>
      </c>
      <c r="F355" s="218" t="s">
        <v>577</v>
      </c>
      <c r="G355" s="219" t="s">
        <v>177</v>
      </c>
      <c r="H355" s="220">
        <v>9.5</v>
      </c>
      <c r="I355" s="221"/>
      <c r="J355" s="222">
        <f>ROUND(I355*H355,2)</f>
        <v>0</v>
      </c>
      <c r="K355" s="218" t="s">
        <v>1</v>
      </c>
      <c r="L355" s="45"/>
      <c r="M355" s="223" t="s">
        <v>1</v>
      </c>
      <c r="N355" s="224" t="s">
        <v>40</v>
      </c>
      <c r="O355" s="92"/>
      <c r="P355" s="225">
        <f>O355*H355</f>
        <v>0</v>
      </c>
      <c r="Q355" s="225">
        <v>0</v>
      </c>
      <c r="R355" s="225">
        <f>Q355*H355</f>
        <v>0</v>
      </c>
      <c r="S355" s="225">
        <v>0.0058399999999999997</v>
      </c>
      <c r="T355" s="226">
        <f>S355*H355</f>
        <v>0.055479999999999995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7" t="s">
        <v>264</v>
      </c>
      <c r="AT355" s="227" t="s">
        <v>174</v>
      </c>
      <c r="AU355" s="227" t="s">
        <v>85</v>
      </c>
      <c r="AY355" s="18" t="s">
        <v>171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8" t="s">
        <v>83</v>
      </c>
      <c r="BK355" s="228">
        <f>ROUND(I355*H355,2)</f>
        <v>0</v>
      </c>
      <c r="BL355" s="18" t="s">
        <v>264</v>
      </c>
      <c r="BM355" s="227" t="s">
        <v>578</v>
      </c>
    </row>
    <row r="356" s="13" customFormat="1">
      <c r="A356" s="13"/>
      <c r="B356" s="229"/>
      <c r="C356" s="230"/>
      <c r="D356" s="231" t="s">
        <v>180</v>
      </c>
      <c r="E356" s="232" t="s">
        <v>1</v>
      </c>
      <c r="F356" s="233" t="s">
        <v>499</v>
      </c>
      <c r="G356" s="230"/>
      <c r="H356" s="232" t="s">
        <v>1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180</v>
      </c>
      <c r="AU356" s="239" t="s">
        <v>85</v>
      </c>
      <c r="AV356" s="13" t="s">
        <v>83</v>
      </c>
      <c r="AW356" s="13" t="s">
        <v>30</v>
      </c>
      <c r="AX356" s="13" t="s">
        <v>75</v>
      </c>
      <c r="AY356" s="239" t="s">
        <v>171</v>
      </c>
    </row>
    <row r="357" s="14" customFormat="1">
      <c r="A357" s="14"/>
      <c r="B357" s="240"/>
      <c r="C357" s="241"/>
      <c r="D357" s="231" t="s">
        <v>180</v>
      </c>
      <c r="E357" s="242" t="s">
        <v>1</v>
      </c>
      <c r="F357" s="243" t="s">
        <v>579</v>
      </c>
      <c r="G357" s="241"/>
      <c r="H357" s="244">
        <v>7.5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180</v>
      </c>
      <c r="AU357" s="250" t="s">
        <v>85</v>
      </c>
      <c r="AV357" s="14" t="s">
        <v>85</v>
      </c>
      <c r="AW357" s="14" t="s">
        <v>30</v>
      </c>
      <c r="AX357" s="14" t="s">
        <v>75</v>
      </c>
      <c r="AY357" s="250" t="s">
        <v>171</v>
      </c>
    </row>
    <row r="358" s="14" customFormat="1">
      <c r="A358" s="14"/>
      <c r="B358" s="240"/>
      <c r="C358" s="241"/>
      <c r="D358" s="231" t="s">
        <v>180</v>
      </c>
      <c r="E358" s="242" t="s">
        <v>1</v>
      </c>
      <c r="F358" s="243" t="s">
        <v>580</v>
      </c>
      <c r="G358" s="241"/>
      <c r="H358" s="244">
        <v>2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180</v>
      </c>
      <c r="AU358" s="250" t="s">
        <v>85</v>
      </c>
      <c r="AV358" s="14" t="s">
        <v>85</v>
      </c>
      <c r="AW358" s="14" t="s">
        <v>30</v>
      </c>
      <c r="AX358" s="14" t="s">
        <v>75</v>
      </c>
      <c r="AY358" s="250" t="s">
        <v>171</v>
      </c>
    </row>
    <row r="359" s="15" customFormat="1">
      <c r="A359" s="15"/>
      <c r="B359" s="251"/>
      <c r="C359" s="252"/>
      <c r="D359" s="231" t="s">
        <v>180</v>
      </c>
      <c r="E359" s="253" t="s">
        <v>1</v>
      </c>
      <c r="F359" s="254" t="s">
        <v>185</v>
      </c>
      <c r="G359" s="252"/>
      <c r="H359" s="255">
        <v>9.5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1" t="s">
        <v>180</v>
      </c>
      <c r="AU359" s="261" t="s">
        <v>85</v>
      </c>
      <c r="AV359" s="15" t="s">
        <v>178</v>
      </c>
      <c r="AW359" s="15" t="s">
        <v>30</v>
      </c>
      <c r="AX359" s="15" t="s">
        <v>83</v>
      </c>
      <c r="AY359" s="261" t="s">
        <v>171</v>
      </c>
    </row>
    <row r="360" s="2" customFormat="1" ht="33" customHeight="1">
      <c r="A360" s="39"/>
      <c r="B360" s="40"/>
      <c r="C360" s="216" t="s">
        <v>581</v>
      </c>
      <c r="D360" s="216" t="s">
        <v>174</v>
      </c>
      <c r="E360" s="217" t="s">
        <v>582</v>
      </c>
      <c r="F360" s="218" t="s">
        <v>583</v>
      </c>
      <c r="G360" s="219" t="s">
        <v>412</v>
      </c>
      <c r="H360" s="220">
        <v>3</v>
      </c>
      <c r="I360" s="221"/>
      <c r="J360" s="222">
        <f>ROUND(I360*H360,2)</f>
        <v>0</v>
      </c>
      <c r="K360" s="218" t="s">
        <v>1</v>
      </c>
      <c r="L360" s="45"/>
      <c r="M360" s="223" t="s">
        <v>1</v>
      </c>
      <c r="N360" s="224" t="s">
        <v>40</v>
      </c>
      <c r="O360" s="92"/>
      <c r="P360" s="225">
        <f>O360*H360</f>
        <v>0</v>
      </c>
      <c r="Q360" s="225">
        <v>0</v>
      </c>
      <c r="R360" s="225">
        <f>Q360*H360</f>
        <v>0</v>
      </c>
      <c r="S360" s="225">
        <v>0.0018799999999999999</v>
      </c>
      <c r="T360" s="226">
        <f>S360*H360</f>
        <v>0.00564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7" t="s">
        <v>264</v>
      </c>
      <c r="AT360" s="227" t="s">
        <v>174</v>
      </c>
      <c r="AU360" s="227" t="s">
        <v>85</v>
      </c>
      <c r="AY360" s="18" t="s">
        <v>171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18" t="s">
        <v>83</v>
      </c>
      <c r="BK360" s="228">
        <f>ROUND(I360*H360,2)</f>
        <v>0</v>
      </c>
      <c r="BL360" s="18" t="s">
        <v>264</v>
      </c>
      <c r="BM360" s="227" t="s">
        <v>584</v>
      </c>
    </row>
    <row r="361" s="13" customFormat="1">
      <c r="A361" s="13"/>
      <c r="B361" s="229"/>
      <c r="C361" s="230"/>
      <c r="D361" s="231" t="s">
        <v>180</v>
      </c>
      <c r="E361" s="232" t="s">
        <v>1</v>
      </c>
      <c r="F361" s="233" t="s">
        <v>499</v>
      </c>
      <c r="G361" s="230"/>
      <c r="H361" s="232" t="s">
        <v>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180</v>
      </c>
      <c r="AU361" s="239" t="s">
        <v>85</v>
      </c>
      <c r="AV361" s="13" t="s">
        <v>83</v>
      </c>
      <c r="AW361" s="13" t="s">
        <v>30</v>
      </c>
      <c r="AX361" s="13" t="s">
        <v>75</v>
      </c>
      <c r="AY361" s="239" t="s">
        <v>171</v>
      </c>
    </row>
    <row r="362" s="14" customFormat="1">
      <c r="A362" s="14"/>
      <c r="B362" s="240"/>
      <c r="C362" s="241"/>
      <c r="D362" s="231" t="s">
        <v>180</v>
      </c>
      <c r="E362" s="242" t="s">
        <v>1</v>
      </c>
      <c r="F362" s="243" t="s">
        <v>585</v>
      </c>
      <c r="G362" s="241"/>
      <c r="H362" s="244">
        <v>3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180</v>
      </c>
      <c r="AU362" s="250" t="s">
        <v>85</v>
      </c>
      <c r="AV362" s="14" t="s">
        <v>85</v>
      </c>
      <c r="AW362" s="14" t="s">
        <v>30</v>
      </c>
      <c r="AX362" s="14" t="s">
        <v>83</v>
      </c>
      <c r="AY362" s="250" t="s">
        <v>171</v>
      </c>
    </row>
    <row r="363" s="2" customFormat="1" ht="16.5" customHeight="1">
      <c r="A363" s="39"/>
      <c r="B363" s="40"/>
      <c r="C363" s="216" t="s">
        <v>586</v>
      </c>
      <c r="D363" s="216" t="s">
        <v>174</v>
      </c>
      <c r="E363" s="217" t="s">
        <v>587</v>
      </c>
      <c r="F363" s="218" t="s">
        <v>588</v>
      </c>
      <c r="G363" s="219" t="s">
        <v>283</v>
      </c>
      <c r="H363" s="220">
        <v>28</v>
      </c>
      <c r="I363" s="221"/>
      <c r="J363" s="222">
        <f>ROUND(I363*H363,2)</f>
        <v>0</v>
      </c>
      <c r="K363" s="218" t="s">
        <v>1</v>
      </c>
      <c r="L363" s="45"/>
      <c r="M363" s="223" t="s">
        <v>1</v>
      </c>
      <c r="N363" s="224" t="s">
        <v>40</v>
      </c>
      <c r="O363" s="92"/>
      <c r="P363" s="225">
        <f>O363*H363</f>
        <v>0</v>
      </c>
      <c r="Q363" s="225">
        <v>0</v>
      </c>
      <c r="R363" s="225">
        <f>Q363*H363</f>
        <v>0</v>
      </c>
      <c r="S363" s="225">
        <v>0.0060499999999999998</v>
      </c>
      <c r="T363" s="226">
        <f>S363*H363</f>
        <v>0.1694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7" t="s">
        <v>264</v>
      </c>
      <c r="AT363" s="227" t="s">
        <v>174</v>
      </c>
      <c r="AU363" s="227" t="s">
        <v>85</v>
      </c>
      <c r="AY363" s="18" t="s">
        <v>171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8" t="s">
        <v>83</v>
      </c>
      <c r="BK363" s="228">
        <f>ROUND(I363*H363,2)</f>
        <v>0</v>
      </c>
      <c r="BL363" s="18" t="s">
        <v>264</v>
      </c>
      <c r="BM363" s="227" t="s">
        <v>589</v>
      </c>
    </row>
    <row r="364" s="13" customFormat="1">
      <c r="A364" s="13"/>
      <c r="B364" s="229"/>
      <c r="C364" s="230"/>
      <c r="D364" s="231" t="s">
        <v>180</v>
      </c>
      <c r="E364" s="232" t="s">
        <v>1</v>
      </c>
      <c r="F364" s="233" t="s">
        <v>499</v>
      </c>
      <c r="G364" s="230"/>
      <c r="H364" s="232" t="s">
        <v>1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180</v>
      </c>
      <c r="AU364" s="239" t="s">
        <v>85</v>
      </c>
      <c r="AV364" s="13" t="s">
        <v>83</v>
      </c>
      <c r="AW364" s="13" t="s">
        <v>30</v>
      </c>
      <c r="AX364" s="13" t="s">
        <v>75</v>
      </c>
      <c r="AY364" s="239" t="s">
        <v>171</v>
      </c>
    </row>
    <row r="365" s="14" customFormat="1">
      <c r="A365" s="14"/>
      <c r="B365" s="240"/>
      <c r="C365" s="241"/>
      <c r="D365" s="231" t="s">
        <v>180</v>
      </c>
      <c r="E365" s="242" t="s">
        <v>1</v>
      </c>
      <c r="F365" s="243" t="s">
        <v>590</v>
      </c>
      <c r="G365" s="241"/>
      <c r="H365" s="244">
        <v>28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180</v>
      </c>
      <c r="AU365" s="250" t="s">
        <v>85</v>
      </c>
      <c r="AV365" s="14" t="s">
        <v>85</v>
      </c>
      <c r="AW365" s="14" t="s">
        <v>30</v>
      </c>
      <c r="AX365" s="14" t="s">
        <v>83</v>
      </c>
      <c r="AY365" s="250" t="s">
        <v>171</v>
      </c>
    </row>
    <row r="366" s="2" customFormat="1" ht="44.25" customHeight="1">
      <c r="A366" s="39"/>
      <c r="B366" s="40"/>
      <c r="C366" s="216" t="s">
        <v>591</v>
      </c>
      <c r="D366" s="216" t="s">
        <v>174</v>
      </c>
      <c r="E366" s="217" t="s">
        <v>592</v>
      </c>
      <c r="F366" s="218" t="s">
        <v>593</v>
      </c>
      <c r="G366" s="219" t="s">
        <v>177</v>
      </c>
      <c r="H366" s="220">
        <v>342</v>
      </c>
      <c r="I366" s="221"/>
      <c r="J366" s="222">
        <f>ROUND(I366*H366,2)</f>
        <v>0</v>
      </c>
      <c r="K366" s="218" t="s">
        <v>1</v>
      </c>
      <c r="L366" s="45"/>
      <c r="M366" s="223" t="s">
        <v>1</v>
      </c>
      <c r="N366" s="224" t="s">
        <v>40</v>
      </c>
      <c r="O366" s="92"/>
      <c r="P366" s="225">
        <f>O366*H366</f>
        <v>0</v>
      </c>
      <c r="Q366" s="225">
        <v>0.0066</v>
      </c>
      <c r="R366" s="225">
        <f>Q366*H366</f>
        <v>2.2572000000000001</v>
      </c>
      <c r="S366" s="225">
        <v>0</v>
      </c>
      <c r="T366" s="226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7" t="s">
        <v>264</v>
      </c>
      <c r="AT366" s="227" t="s">
        <v>174</v>
      </c>
      <c r="AU366" s="227" t="s">
        <v>85</v>
      </c>
      <c r="AY366" s="18" t="s">
        <v>171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8" t="s">
        <v>83</v>
      </c>
      <c r="BK366" s="228">
        <f>ROUND(I366*H366,2)</f>
        <v>0</v>
      </c>
      <c r="BL366" s="18" t="s">
        <v>264</v>
      </c>
      <c r="BM366" s="227" t="s">
        <v>594</v>
      </c>
    </row>
    <row r="367" s="14" customFormat="1">
      <c r="A367" s="14"/>
      <c r="B367" s="240"/>
      <c r="C367" s="241"/>
      <c r="D367" s="231" t="s">
        <v>180</v>
      </c>
      <c r="E367" s="242" t="s">
        <v>1</v>
      </c>
      <c r="F367" s="243" t="s">
        <v>105</v>
      </c>
      <c r="G367" s="241"/>
      <c r="H367" s="244">
        <v>342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180</v>
      </c>
      <c r="AU367" s="250" t="s">
        <v>85</v>
      </c>
      <c r="AV367" s="14" t="s">
        <v>85</v>
      </c>
      <c r="AW367" s="14" t="s">
        <v>30</v>
      </c>
      <c r="AX367" s="14" t="s">
        <v>83</v>
      </c>
      <c r="AY367" s="250" t="s">
        <v>171</v>
      </c>
    </row>
    <row r="368" s="2" customFormat="1" ht="24.15" customHeight="1">
      <c r="A368" s="39"/>
      <c r="B368" s="40"/>
      <c r="C368" s="216" t="s">
        <v>595</v>
      </c>
      <c r="D368" s="216" t="s">
        <v>174</v>
      </c>
      <c r="E368" s="217" t="s">
        <v>596</v>
      </c>
      <c r="F368" s="218" t="s">
        <v>597</v>
      </c>
      <c r="G368" s="219" t="s">
        <v>412</v>
      </c>
      <c r="H368" s="220">
        <v>1</v>
      </c>
      <c r="I368" s="221"/>
      <c r="J368" s="222">
        <f>ROUND(I368*H368,2)</f>
        <v>0</v>
      </c>
      <c r="K368" s="218" t="s">
        <v>1</v>
      </c>
      <c r="L368" s="45"/>
      <c r="M368" s="223" t="s">
        <v>1</v>
      </c>
      <c r="N368" s="224" t="s">
        <v>40</v>
      </c>
      <c r="O368" s="92"/>
      <c r="P368" s="225">
        <f>O368*H368</f>
        <v>0</v>
      </c>
      <c r="Q368" s="225">
        <v>0</v>
      </c>
      <c r="R368" s="225">
        <f>Q368*H368</f>
        <v>0</v>
      </c>
      <c r="S368" s="225">
        <v>0</v>
      </c>
      <c r="T368" s="22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7" t="s">
        <v>264</v>
      </c>
      <c r="AT368" s="227" t="s">
        <v>174</v>
      </c>
      <c r="AU368" s="227" t="s">
        <v>85</v>
      </c>
      <c r="AY368" s="18" t="s">
        <v>171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8" t="s">
        <v>83</v>
      </c>
      <c r="BK368" s="228">
        <f>ROUND(I368*H368,2)</f>
        <v>0</v>
      </c>
      <c r="BL368" s="18" t="s">
        <v>264</v>
      </c>
      <c r="BM368" s="227" t="s">
        <v>598</v>
      </c>
    </row>
    <row r="369" s="2" customFormat="1" ht="24.15" customHeight="1">
      <c r="A369" s="39"/>
      <c r="B369" s="40"/>
      <c r="C369" s="273" t="s">
        <v>599</v>
      </c>
      <c r="D369" s="273" t="s">
        <v>433</v>
      </c>
      <c r="E369" s="274" t="s">
        <v>600</v>
      </c>
      <c r="F369" s="275" t="s">
        <v>601</v>
      </c>
      <c r="G369" s="276" t="s">
        <v>412</v>
      </c>
      <c r="H369" s="277">
        <v>1</v>
      </c>
      <c r="I369" s="278"/>
      <c r="J369" s="279">
        <f>ROUND(I369*H369,2)</f>
        <v>0</v>
      </c>
      <c r="K369" s="275" t="s">
        <v>1</v>
      </c>
      <c r="L369" s="280"/>
      <c r="M369" s="281" t="s">
        <v>1</v>
      </c>
      <c r="N369" s="282" t="s">
        <v>40</v>
      </c>
      <c r="O369" s="92"/>
      <c r="P369" s="225">
        <f>O369*H369</f>
        <v>0</v>
      </c>
      <c r="Q369" s="225">
        <v>0.0080000000000000002</v>
      </c>
      <c r="R369" s="225">
        <f>Q369*H369</f>
        <v>0.0080000000000000002</v>
      </c>
      <c r="S369" s="225">
        <v>0</v>
      </c>
      <c r="T369" s="226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7" t="s">
        <v>127</v>
      </c>
      <c r="AT369" s="227" t="s">
        <v>433</v>
      </c>
      <c r="AU369" s="227" t="s">
        <v>85</v>
      </c>
      <c r="AY369" s="18" t="s">
        <v>171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8" t="s">
        <v>83</v>
      </c>
      <c r="BK369" s="228">
        <f>ROUND(I369*H369,2)</f>
        <v>0</v>
      </c>
      <c r="BL369" s="18" t="s">
        <v>264</v>
      </c>
      <c r="BM369" s="227" t="s">
        <v>602</v>
      </c>
    </row>
    <row r="370" s="2" customFormat="1" ht="24.15" customHeight="1">
      <c r="A370" s="39"/>
      <c r="B370" s="40"/>
      <c r="C370" s="216" t="s">
        <v>603</v>
      </c>
      <c r="D370" s="216" t="s">
        <v>174</v>
      </c>
      <c r="E370" s="217" t="s">
        <v>604</v>
      </c>
      <c r="F370" s="218" t="s">
        <v>605</v>
      </c>
      <c r="G370" s="219" t="s">
        <v>283</v>
      </c>
      <c r="H370" s="220">
        <v>5</v>
      </c>
      <c r="I370" s="221"/>
      <c r="J370" s="222">
        <f>ROUND(I370*H370,2)</f>
        <v>0</v>
      </c>
      <c r="K370" s="218" t="s">
        <v>1</v>
      </c>
      <c r="L370" s="45"/>
      <c r="M370" s="223" t="s">
        <v>1</v>
      </c>
      <c r="N370" s="224" t="s">
        <v>40</v>
      </c>
      <c r="O370" s="92"/>
      <c r="P370" s="225">
        <f>O370*H370</f>
        <v>0</v>
      </c>
      <c r="Q370" s="225">
        <v>0.0049199999999999999</v>
      </c>
      <c r="R370" s="225">
        <f>Q370*H370</f>
        <v>0.0246</v>
      </c>
      <c r="S370" s="225">
        <v>0</v>
      </c>
      <c r="T370" s="226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7" t="s">
        <v>264</v>
      </c>
      <c r="AT370" s="227" t="s">
        <v>174</v>
      </c>
      <c r="AU370" s="227" t="s">
        <v>85</v>
      </c>
      <c r="AY370" s="18" t="s">
        <v>171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8" t="s">
        <v>83</v>
      </c>
      <c r="BK370" s="228">
        <f>ROUND(I370*H370,2)</f>
        <v>0</v>
      </c>
      <c r="BL370" s="18" t="s">
        <v>264</v>
      </c>
      <c r="BM370" s="227" t="s">
        <v>606</v>
      </c>
    </row>
    <row r="371" s="13" customFormat="1">
      <c r="A371" s="13"/>
      <c r="B371" s="229"/>
      <c r="C371" s="230"/>
      <c r="D371" s="231" t="s">
        <v>180</v>
      </c>
      <c r="E371" s="232" t="s">
        <v>1</v>
      </c>
      <c r="F371" s="233" t="s">
        <v>499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180</v>
      </c>
      <c r="AU371" s="239" t="s">
        <v>85</v>
      </c>
      <c r="AV371" s="13" t="s">
        <v>83</v>
      </c>
      <c r="AW371" s="13" t="s">
        <v>30</v>
      </c>
      <c r="AX371" s="13" t="s">
        <v>75</v>
      </c>
      <c r="AY371" s="239" t="s">
        <v>171</v>
      </c>
    </row>
    <row r="372" s="14" customFormat="1">
      <c r="A372" s="14"/>
      <c r="B372" s="240"/>
      <c r="C372" s="241"/>
      <c r="D372" s="231" t="s">
        <v>180</v>
      </c>
      <c r="E372" s="242" t="s">
        <v>1</v>
      </c>
      <c r="F372" s="243" t="s">
        <v>607</v>
      </c>
      <c r="G372" s="241"/>
      <c r="H372" s="244">
        <v>5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180</v>
      </c>
      <c r="AU372" s="250" t="s">
        <v>85</v>
      </c>
      <c r="AV372" s="14" t="s">
        <v>85</v>
      </c>
      <c r="AW372" s="14" t="s">
        <v>30</v>
      </c>
      <c r="AX372" s="14" t="s">
        <v>83</v>
      </c>
      <c r="AY372" s="250" t="s">
        <v>171</v>
      </c>
    </row>
    <row r="373" s="2" customFormat="1" ht="24.15" customHeight="1">
      <c r="A373" s="39"/>
      <c r="B373" s="40"/>
      <c r="C373" s="216" t="s">
        <v>608</v>
      </c>
      <c r="D373" s="216" t="s">
        <v>174</v>
      </c>
      <c r="E373" s="217" t="s">
        <v>609</v>
      </c>
      <c r="F373" s="218" t="s">
        <v>610</v>
      </c>
      <c r="G373" s="219" t="s">
        <v>283</v>
      </c>
      <c r="H373" s="220">
        <v>45</v>
      </c>
      <c r="I373" s="221"/>
      <c r="J373" s="222">
        <f>ROUND(I373*H373,2)</f>
        <v>0</v>
      </c>
      <c r="K373" s="218" t="s">
        <v>1</v>
      </c>
      <c r="L373" s="45"/>
      <c r="M373" s="223" t="s">
        <v>1</v>
      </c>
      <c r="N373" s="224" t="s">
        <v>40</v>
      </c>
      <c r="O373" s="92"/>
      <c r="P373" s="225">
        <f>O373*H373</f>
        <v>0</v>
      </c>
      <c r="Q373" s="225">
        <v>0.0049199999999999999</v>
      </c>
      <c r="R373" s="225">
        <f>Q373*H373</f>
        <v>0.22139999999999999</v>
      </c>
      <c r="S373" s="225">
        <v>0</v>
      </c>
      <c r="T373" s="226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7" t="s">
        <v>264</v>
      </c>
      <c r="AT373" s="227" t="s">
        <v>174</v>
      </c>
      <c r="AU373" s="227" t="s">
        <v>85</v>
      </c>
      <c r="AY373" s="18" t="s">
        <v>171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8" t="s">
        <v>83</v>
      </c>
      <c r="BK373" s="228">
        <f>ROUND(I373*H373,2)</f>
        <v>0</v>
      </c>
      <c r="BL373" s="18" t="s">
        <v>264</v>
      </c>
      <c r="BM373" s="227" t="s">
        <v>611</v>
      </c>
    </row>
    <row r="374" s="13" customFormat="1">
      <c r="A374" s="13"/>
      <c r="B374" s="229"/>
      <c r="C374" s="230"/>
      <c r="D374" s="231" t="s">
        <v>180</v>
      </c>
      <c r="E374" s="232" t="s">
        <v>1</v>
      </c>
      <c r="F374" s="233" t="s">
        <v>499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180</v>
      </c>
      <c r="AU374" s="239" t="s">
        <v>85</v>
      </c>
      <c r="AV374" s="13" t="s">
        <v>83</v>
      </c>
      <c r="AW374" s="13" t="s">
        <v>30</v>
      </c>
      <c r="AX374" s="13" t="s">
        <v>75</v>
      </c>
      <c r="AY374" s="239" t="s">
        <v>171</v>
      </c>
    </row>
    <row r="375" s="14" customFormat="1">
      <c r="A375" s="14"/>
      <c r="B375" s="240"/>
      <c r="C375" s="241"/>
      <c r="D375" s="231" t="s">
        <v>180</v>
      </c>
      <c r="E375" s="242" t="s">
        <v>1</v>
      </c>
      <c r="F375" s="243" t="s">
        <v>612</v>
      </c>
      <c r="G375" s="241"/>
      <c r="H375" s="244">
        <v>45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180</v>
      </c>
      <c r="AU375" s="250" t="s">
        <v>85</v>
      </c>
      <c r="AV375" s="14" t="s">
        <v>85</v>
      </c>
      <c r="AW375" s="14" t="s">
        <v>30</v>
      </c>
      <c r="AX375" s="14" t="s">
        <v>83</v>
      </c>
      <c r="AY375" s="250" t="s">
        <v>171</v>
      </c>
    </row>
    <row r="376" s="2" customFormat="1" ht="24.15" customHeight="1">
      <c r="A376" s="39"/>
      <c r="B376" s="40"/>
      <c r="C376" s="216" t="s">
        <v>613</v>
      </c>
      <c r="D376" s="216" t="s">
        <v>174</v>
      </c>
      <c r="E376" s="217" t="s">
        <v>614</v>
      </c>
      <c r="F376" s="218" t="s">
        <v>615</v>
      </c>
      <c r="G376" s="219" t="s">
        <v>283</v>
      </c>
      <c r="H376" s="220">
        <v>28</v>
      </c>
      <c r="I376" s="221"/>
      <c r="J376" s="222">
        <f>ROUND(I376*H376,2)</f>
        <v>0</v>
      </c>
      <c r="K376" s="218" t="s">
        <v>1</v>
      </c>
      <c r="L376" s="45"/>
      <c r="M376" s="223" t="s">
        <v>1</v>
      </c>
      <c r="N376" s="224" t="s">
        <v>40</v>
      </c>
      <c r="O376" s="92"/>
      <c r="P376" s="225">
        <f>O376*H376</f>
        <v>0</v>
      </c>
      <c r="Q376" s="225">
        <v>0.0049199999999999999</v>
      </c>
      <c r="R376" s="225">
        <f>Q376*H376</f>
        <v>0.13775999999999999</v>
      </c>
      <c r="S376" s="225">
        <v>0</v>
      </c>
      <c r="T376" s="226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7" t="s">
        <v>264</v>
      </c>
      <c r="AT376" s="227" t="s">
        <v>174</v>
      </c>
      <c r="AU376" s="227" t="s">
        <v>85</v>
      </c>
      <c r="AY376" s="18" t="s">
        <v>171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8" t="s">
        <v>83</v>
      </c>
      <c r="BK376" s="228">
        <f>ROUND(I376*H376,2)</f>
        <v>0</v>
      </c>
      <c r="BL376" s="18" t="s">
        <v>264</v>
      </c>
      <c r="BM376" s="227" t="s">
        <v>616</v>
      </c>
    </row>
    <row r="377" s="13" customFormat="1">
      <c r="A377" s="13"/>
      <c r="B377" s="229"/>
      <c r="C377" s="230"/>
      <c r="D377" s="231" t="s">
        <v>180</v>
      </c>
      <c r="E377" s="232" t="s">
        <v>1</v>
      </c>
      <c r="F377" s="233" t="s">
        <v>499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180</v>
      </c>
      <c r="AU377" s="239" t="s">
        <v>85</v>
      </c>
      <c r="AV377" s="13" t="s">
        <v>83</v>
      </c>
      <c r="AW377" s="13" t="s">
        <v>30</v>
      </c>
      <c r="AX377" s="13" t="s">
        <v>75</v>
      </c>
      <c r="AY377" s="239" t="s">
        <v>171</v>
      </c>
    </row>
    <row r="378" s="14" customFormat="1">
      <c r="A378" s="14"/>
      <c r="B378" s="240"/>
      <c r="C378" s="241"/>
      <c r="D378" s="231" t="s">
        <v>180</v>
      </c>
      <c r="E378" s="242" t="s">
        <v>1</v>
      </c>
      <c r="F378" s="243" t="s">
        <v>617</v>
      </c>
      <c r="G378" s="241"/>
      <c r="H378" s="244">
        <v>28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180</v>
      </c>
      <c r="AU378" s="250" t="s">
        <v>85</v>
      </c>
      <c r="AV378" s="14" t="s">
        <v>85</v>
      </c>
      <c r="AW378" s="14" t="s">
        <v>30</v>
      </c>
      <c r="AX378" s="14" t="s">
        <v>83</v>
      </c>
      <c r="AY378" s="250" t="s">
        <v>171</v>
      </c>
    </row>
    <row r="379" s="2" customFormat="1" ht="33" customHeight="1">
      <c r="A379" s="39"/>
      <c r="B379" s="40"/>
      <c r="C379" s="216" t="s">
        <v>618</v>
      </c>
      <c r="D379" s="216" t="s">
        <v>174</v>
      </c>
      <c r="E379" s="217" t="s">
        <v>619</v>
      </c>
      <c r="F379" s="218" t="s">
        <v>620</v>
      </c>
      <c r="G379" s="219" t="s">
        <v>283</v>
      </c>
      <c r="H379" s="220">
        <v>80</v>
      </c>
      <c r="I379" s="221"/>
      <c r="J379" s="222">
        <f>ROUND(I379*H379,2)</f>
        <v>0</v>
      </c>
      <c r="K379" s="218" t="s">
        <v>1</v>
      </c>
      <c r="L379" s="45"/>
      <c r="M379" s="223" t="s">
        <v>1</v>
      </c>
      <c r="N379" s="224" t="s">
        <v>40</v>
      </c>
      <c r="O379" s="92"/>
      <c r="P379" s="225">
        <f>O379*H379</f>
        <v>0</v>
      </c>
      <c r="Q379" s="225">
        <v>0.0043724999999999997</v>
      </c>
      <c r="R379" s="225">
        <f>Q379*H379</f>
        <v>0.3498</v>
      </c>
      <c r="S379" s="225">
        <v>0</v>
      </c>
      <c r="T379" s="22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7" t="s">
        <v>264</v>
      </c>
      <c r="AT379" s="227" t="s">
        <v>174</v>
      </c>
      <c r="AU379" s="227" t="s">
        <v>85</v>
      </c>
      <c r="AY379" s="18" t="s">
        <v>171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8" t="s">
        <v>83</v>
      </c>
      <c r="BK379" s="228">
        <f>ROUND(I379*H379,2)</f>
        <v>0</v>
      </c>
      <c r="BL379" s="18" t="s">
        <v>264</v>
      </c>
      <c r="BM379" s="227" t="s">
        <v>621</v>
      </c>
    </row>
    <row r="380" s="13" customFormat="1">
      <c r="A380" s="13"/>
      <c r="B380" s="229"/>
      <c r="C380" s="230"/>
      <c r="D380" s="231" t="s">
        <v>180</v>
      </c>
      <c r="E380" s="232" t="s">
        <v>1</v>
      </c>
      <c r="F380" s="233" t="s">
        <v>499</v>
      </c>
      <c r="G380" s="230"/>
      <c r="H380" s="232" t="s">
        <v>1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180</v>
      </c>
      <c r="AU380" s="239" t="s">
        <v>85</v>
      </c>
      <c r="AV380" s="13" t="s">
        <v>83</v>
      </c>
      <c r="AW380" s="13" t="s">
        <v>30</v>
      </c>
      <c r="AX380" s="13" t="s">
        <v>75</v>
      </c>
      <c r="AY380" s="239" t="s">
        <v>171</v>
      </c>
    </row>
    <row r="381" s="14" customFormat="1">
      <c r="A381" s="14"/>
      <c r="B381" s="240"/>
      <c r="C381" s="241"/>
      <c r="D381" s="231" t="s">
        <v>180</v>
      </c>
      <c r="E381" s="242" t="s">
        <v>1</v>
      </c>
      <c r="F381" s="243" t="s">
        <v>622</v>
      </c>
      <c r="G381" s="241"/>
      <c r="H381" s="244">
        <v>80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180</v>
      </c>
      <c r="AU381" s="250" t="s">
        <v>85</v>
      </c>
      <c r="AV381" s="14" t="s">
        <v>85</v>
      </c>
      <c r="AW381" s="14" t="s">
        <v>30</v>
      </c>
      <c r="AX381" s="14" t="s">
        <v>83</v>
      </c>
      <c r="AY381" s="250" t="s">
        <v>171</v>
      </c>
    </row>
    <row r="382" s="2" customFormat="1" ht="24.15" customHeight="1">
      <c r="A382" s="39"/>
      <c r="B382" s="40"/>
      <c r="C382" s="216" t="s">
        <v>623</v>
      </c>
      <c r="D382" s="216" t="s">
        <v>174</v>
      </c>
      <c r="E382" s="217" t="s">
        <v>624</v>
      </c>
      <c r="F382" s="218" t="s">
        <v>625</v>
      </c>
      <c r="G382" s="219" t="s">
        <v>283</v>
      </c>
      <c r="H382" s="220">
        <v>40</v>
      </c>
      <c r="I382" s="221"/>
      <c r="J382" s="222">
        <f>ROUND(I382*H382,2)</f>
        <v>0</v>
      </c>
      <c r="K382" s="218" t="s">
        <v>1</v>
      </c>
      <c r="L382" s="45"/>
      <c r="M382" s="223" t="s">
        <v>1</v>
      </c>
      <c r="N382" s="224" t="s">
        <v>40</v>
      </c>
      <c r="O382" s="92"/>
      <c r="P382" s="225">
        <f>O382*H382</f>
        <v>0</v>
      </c>
      <c r="Q382" s="225">
        <v>0.0043445000000000003</v>
      </c>
      <c r="R382" s="225">
        <f>Q382*H382</f>
        <v>0.17378000000000002</v>
      </c>
      <c r="S382" s="225">
        <v>0</v>
      </c>
      <c r="T382" s="226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7" t="s">
        <v>264</v>
      </c>
      <c r="AT382" s="227" t="s">
        <v>174</v>
      </c>
      <c r="AU382" s="227" t="s">
        <v>85</v>
      </c>
      <c r="AY382" s="18" t="s">
        <v>171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8" t="s">
        <v>83</v>
      </c>
      <c r="BK382" s="228">
        <f>ROUND(I382*H382,2)</f>
        <v>0</v>
      </c>
      <c r="BL382" s="18" t="s">
        <v>264</v>
      </c>
      <c r="BM382" s="227" t="s">
        <v>626</v>
      </c>
    </row>
    <row r="383" s="13" customFormat="1">
      <c r="A383" s="13"/>
      <c r="B383" s="229"/>
      <c r="C383" s="230"/>
      <c r="D383" s="231" t="s">
        <v>180</v>
      </c>
      <c r="E383" s="232" t="s">
        <v>1</v>
      </c>
      <c r="F383" s="233" t="s">
        <v>499</v>
      </c>
      <c r="G383" s="230"/>
      <c r="H383" s="232" t="s">
        <v>1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180</v>
      </c>
      <c r="AU383" s="239" t="s">
        <v>85</v>
      </c>
      <c r="AV383" s="13" t="s">
        <v>83</v>
      </c>
      <c r="AW383" s="13" t="s">
        <v>30</v>
      </c>
      <c r="AX383" s="13" t="s">
        <v>75</v>
      </c>
      <c r="AY383" s="239" t="s">
        <v>171</v>
      </c>
    </row>
    <row r="384" s="14" customFormat="1">
      <c r="A384" s="14"/>
      <c r="B384" s="240"/>
      <c r="C384" s="241"/>
      <c r="D384" s="231" t="s">
        <v>180</v>
      </c>
      <c r="E384" s="242" t="s">
        <v>1</v>
      </c>
      <c r="F384" s="243" t="s">
        <v>627</v>
      </c>
      <c r="G384" s="241"/>
      <c r="H384" s="244">
        <v>40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180</v>
      </c>
      <c r="AU384" s="250" t="s">
        <v>85</v>
      </c>
      <c r="AV384" s="14" t="s">
        <v>85</v>
      </c>
      <c r="AW384" s="14" t="s">
        <v>30</v>
      </c>
      <c r="AX384" s="14" t="s">
        <v>83</v>
      </c>
      <c r="AY384" s="250" t="s">
        <v>171</v>
      </c>
    </row>
    <row r="385" s="2" customFormat="1" ht="24.15" customHeight="1">
      <c r="A385" s="39"/>
      <c r="B385" s="40"/>
      <c r="C385" s="216" t="s">
        <v>628</v>
      </c>
      <c r="D385" s="216" t="s">
        <v>174</v>
      </c>
      <c r="E385" s="217" t="s">
        <v>629</v>
      </c>
      <c r="F385" s="218" t="s">
        <v>630</v>
      </c>
      <c r="G385" s="219" t="s">
        <v>283</v>
      </c>
      <c r="H385" s="220">
        <v>50</v>
      </c>
      <c r="I385" s="221"/>
      <c r="J385" s="222">
        <f>ROUND(I385*H385,2)</f>
        <v>0</v>
      </c>
      <c r="K385" s="218" t="s">
        <v>1</v>
      </c>
      <c r="L385" s="45"/>
      <c r="M385" s="223" t="s">
        <v>1</v>
      </c>
      <c r="N385" s="224" t="s">
        <v>40</v>
      </c>
      <c r="O385" s="92"/>
      <c r="P385" s="225">
        <f>O385*H385</f>
        <v>0</v>
      </c>
      <c r="Q385" s="225">
        <v>0.0015900000000000001</v>
      </c>
      <c r="R385" s="225">
        <f>Q385*H385</f>
        <v>0.079500000000000001</v>
      </c>
      <c r="S385" s="225">
        <v>0</v>
      </c>
      <c r="T385" s="226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7" t="s">
        <v>264</v>
      </c>
      <c r="AT385" s="227" t="s">
        <v>174</v>
      </c>
      <c r="AU385" s="227" t="s">
        <v>85</v>
      </c>
      <c r="AY385" s="18" t="s">
        <v>171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8" t="s">
        <v>83</v>
      </c>
      <c r="BK385" s="228">
        <f>ROUND(I385*H385,2)</f>
        <v>0</v>
      </c>
      <c r="BL385" s="18" t="s">
        <v>264</v>
      </c>
      <c r="BM385" s="227" t="s">
        <v>631</v>
      </c>
    </row>
    <row r="386" s="13" customFormat="1">
      <c r="A386" s="13"/>
      <c r="B386" s="229"/>
      <c r="C386" s="230"/>
      <c r="D386" s="231" t="s">
        <v>180</v>
      </c>
      <c r="E386" s="232" t="s">
        <v>1</v>
      </c>
      <c r="F386" s="233" t="s">
        <v>499</v>
      </c>
      <c r="G386" s="230"/>
      <c r="H386" s="232" t="s">
        <v>1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180</v>
      </c>
      <c r="AU386" s="239" t="s">
        <v>85</v>
      </c>
      <c r="AV386" s="13" t="s">
        <v>83</v>
      </c>
      <c r="AW386" s="13" t="s">
        <v>30</v>
      </c>
      <c r="AX386" s="13" t="s">
        <v>75</v>
      </c>
      <c r="AY386" s="239" t="s">
        <v>171</v>
      </c>
    </row>
    <row r="387" s="14" customFormat="1">
      <c r="A387" s="14"/>
      <c r="B387" s="240"/>
      <c r="C387" s="241"/>
      <c r="D387" s="231" t="s">
        <v>180</v>
      </c>
      <c r="E387" s="242" t="s">
        <v>1</v>
      </c>
      <c r="F387" s="243" t="s">
        <v>632</v>
      </c>
      <c r="G387" s="241"/>
      <c r="H387" s="244">
        <v>50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180</v>
      </c>
      <c r="AU387" s="250" t="s">
        <v>85</v>
      </c>
      <c r="AV387" s="14" t="s">
        <v>85</v>
      </c>
      <c r="AW387" s="14" t="s">
        <v>30</v>
      </c>
      <c r="AX387" s="14" t="s">
        <v>83</v>
      </c>
      <c r="AY387" s="250" t="s">
        <v>171</v>
      </c>
    </row>
    <row r="388" s="2" customFormat="1" ht="24.15" customHeight="1">
      <c r="A388" s="39"/>
      <c r="B388" s="40"/>
      <c r="C388" s="216" t="s">
        <v>633</v>
      </c>
      <c r="D388" s="216" t="s">
        <v>174</v>
      </c>
      <c r="E388" s="217" t="s">
        <v>634</v>
      </c>
      <c r="F388" s="218" t="s">
        <v>635</v>
      </c>
      <c r="G388" s="219" t="s">
        <v>283</v>
      </c>
      <c r="H388" s="220">
        <v>30</v>
      </c>
      <c r="I388" s="221"/>
      <c r="J388" s="222">
        <f>ROUND(I388*H388,2)</f>
        <v>0</v>
      </c>
      <c r="K388" s="218" t="s">
        <v>1</v>
      </c>
      <c r="L388" s="45"/>
      <c r="M388" s="223" t="s">
        <v>1</v>
      </c>
      <c r="N388" s="224" t="s">
        <v>40</v>
      </c>
      <c r="O388" s="92"/>
      <c r="P388" s="225">
        <f>O388*H388</f>
        <v>0</v>
      </c>
      <c r="Q388" s="225">
        <v>0.0022799999999999999</v>
      </c>
      <c r="R388" s="225">
        <f>Q388*H388</f>
        <v>0.068400000000000002</v>
      </c>
      <c r="S388" s="225">
        <v>0</v>
      </c>
      <c r="T388" s="226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7" t="s">
        <v>264</v>
      </c>
      <c r="AT388" s="227" t="s">
        <v>174</v>
      </c>
      <c r="AU388" s="227" t="s">
        <v>85</v>
      </c>
      <c r="AY388" s="18" t="s">
        <v>171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8" t="s">
        <v>83</v>
      </c>
      <c r="BK388" s="228">
        <f>ROUND(I388*H388,2)</f>
        <v>0</v>
      </c>
      <c r="BL388" s="18" t="s">
        <v>264</v>
      </c>
      <c r="BM388" s="227" t="s">
        <v>636</v>
      </c>
    </row>
    <row r="389" s="13" customFormat="1">
      <c r="A389" s="13"/>
      <c r="B389" s="229"/>
      <c r="C389" s="230"/>
      <c r="D389" s="231" t="s">
        <v>180</v>
      </c>
      <c r="E389" s="232" t="s">
        <v>1</v>
      </c>
      <c r="F389" s="233" t="s">
        <v>499</v>
      </c>
      <c r="G389" s="230"/>
      <c r="H389" s="232" t="s">
        <v>1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180</v>
      </c>
      <c r="AU389" s="239" t="s">
        <v>85</v>
      </c>
      <c r="AV389" s="13" t="s">
        <v>83</v>
      </c>
      <c r="AW389" s="13" t="s">
        <v>30</v>
      </c>
      <c r="AX389" s="13" t="s">
        <v>75</v>
      </c>
      <c r="AY389" s="239" t="s">
        <v>171</v>
      </c>
    </row>
    <row r="390" s="14" customFormat="1">
      <c r="A390" s="14"/>
      <c r="B390" s="240"/>
      <c r="C390" s="241"/>
      <c r="D390" s="231" t="s">
        <v>180</v>
      </c>
      <c r="E390" s="242" t="s">
        <v>1</v>
      </c>
      <c r="F390" s="243" t="s">
        <v>637</v>
      </c>
      <c r="G390" s="241"/>
      <c r="H390" s="244">
        <v>30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180</v>
      </c>
      <c r="AU390" s="250" t="s">
        <v>85</v>
      </c>
      <c r="AV390" s="14" t="s">
        <v>85</v>
      </c>
      <c r="AW390" s="14" t="s">
        <v>30</v>
      </c>
      <c r="AX390" s="14" t="s">
        <v>83</v>
      </c>
      <c r="AY390" s="250" t="s">
        <v>171</v>
      </c>
    </row>
    <row r="391" s="2" customFormat="1" ht="24.15" customHeight="1">
      <c r="A391" s="39"/>
      <c r="B391" s="40"/>
      <c r="C391" s="216" t="s">
        <v>638</v>
      </c>
      <c r="D391" s="216" t="s">
        <v>174</v>
      </c>
      <c r="E391" s="217" t="s">
        <v>639</v>
      </c>
      <c r="F391" s="218" t="s">
        <v>640</v>
      </c>
      <c r="G391" s="219" t="s">
        <v>283</v>
      </c>
      <c r="H391" s="220">
        <v>35</v>
      </c>
      <c r="I391" s="221"/>
      <c r="J391" s="222">
        <f>ROUND(I391*H391,2)</f>
        <v>0</v>
      </c>
      <c r="K391" s="218" t="s">
        <v>1</v>
      </c>
      <c r="L391" s="45"/>
      <c r="M391" s="223" t="s">
        <v>1</v>
      </c>
      <c r="N391" s="224" t="s">
        <v>40</v>
      </c>
      <c r="O391" s="92"/>
      <c r="P391" s="225">
        <f>O391*H391</f>
        <v>0</v>
      </c>
      <c r="Q391" s="225">
        <v>0.0044400000000000004</v>
      </c>
      <c r="R391" s="225">
        <f>Q391*H391</f>
        <v>0.15540000000000001</v>
      </c>
      <c r="S391" s="225">
        <v>0</v>
      </c>
      <c r="T391" s="226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7" t="s">
        <v>264</v>
      </c>
      <c r="AT391" s="227" t="s">
        <v>174</v>
      </c>
      <c r="AU391" s="227" t="s">
        <v>85</v>
      </c>
      <c r="AY391" s="18" t="s">
        <v>171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8" t="s">
        <v>83</v>
      </c>
      <c r="BK391" s="228">
        <f>ROUND(I391*H391,2)</f>
        <v>0</v>
      </c>
      <c r="BL391" s="18" t="s">
        <v>264</v>
      </c>
      <c r="BM391" s="227" t="s">
        <v>641</v>
      </c>
    </row>
    <row r="392" s="13" customFormat="1">
      <c r="A392" s="13"/>
      <c r="B392" s="229"/>
      <c r="C392" s="230"/>
      <c r="D392" s="231" t="s">
        <v>180</v>
      </c>
      <c r="E392" s="232" t="s">
        <v>1</v>
      </c>
      <c r="F392" s="233" t="s">
        <v>499</v>
      </c>
      <c r="G392" s="230"/>
      <c r="H392" s="232" t="s">
        <v>1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180</v>
      </c>
      <c r="AU392" s="239" t="s">
        <v>85</v>
      </c>
      <c r="AV392" s="13" t="s">
        <v>83</v>
      </c>
      <c r="AW392" s="13" t="s">
        <v>30</v>
      </c>
      <c r="AX392" s="13" t="s">
        <v>75</v>
      </c>
      <c r="AY392" s="239" t="s">
        <v>171</v>
      </c>
    </row>
    <row r="393" s="14" customFormat="1">
      <c r="A393" s="14"/>
      <c r="B393" s="240"/>
      <c r="C393" s="241"/>
      <c r="D393" s="231" t="s">
        <v>180</v>
      </c>
      <c r="E393" s="242" t="s">
        <v>1</v>
      </c>
      <c r="F393" s="243" t="s">
        <v>642</v>
      </c>
      <c r="G393" s="241"/>
      <c r="H393" s="244">
        <v>35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180</v>
      </c>
      <c r="AU393" s="250" t="s">
        <v>85</v>
      </c>
      <c r="AV393" s="14" t="s">
        <v>85</v>
      </c>
      <c r="AW393" s="14" t="s">
        <v>30</v>
      </c>
      <c r="AX393" s="14" t="s">
        <v>83</v>
      </c>
      <c r="AY393" s="250" t="s">
        <v>171</v>
      </c>
    </row>
    <row r="394" s="2" customFormat="1" ht="24.15" customHeight="1">
      <c r="A394" s="39"/>
      <c r="B394" s="40"/>
      <c r="C394" s="216" t="s">
        <v>643</v>
      </c>
      <c r="D394" s="216" t="s">
        <v>174</v>
      </c>
      <c r="E394" s="217" t="s">
        <v>644</v>
      </c>
      <c r="F394" s="218" t="s">
        <v>645</v>
      </c>
      <c r="G394" s="219" t="s">
        <v>283</v>
      </c>
      <c r="H394" s="220">
        <v>15</v>
      </c>
      <c r="I394" s="221"/>
      <c r="J394" s="222">
        <f>ROUND(I394*H394,2)</f>
        <v>0</v>
      </c>
      <c r="K394" s="218" t="s">
        <v>1</v>
      </c>
      <c r="L394" s="45"/>
      <c r="M394" s="223" t="s">
        <v>1</v>
      </c>
      <c r="N394" s="224" t="s">
        <v>40</v>
      </c>
      <c r="O394" s="92"/>
      <c r="P394" s="225">
        <f>O394*H394</f>
        <v>0</v>
      </c>
      <c r="Q394" s="225">
        <v>0.0035799999999999998</v>
      </c>
      <c r="R394" s="225">
        <f>Q394*H394</f>
        <v>0.053699999999999998</v>
      </c>
      <c r="S394" s="225">
        <v>0</v>
      </c>
      <c r="T394" s="226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7" t="s">
        <v>264</v>
      </c>
      <c r="AT394" s="227" t="s">
        <v>174</v>
      </c>
      <c r="AU394" s="227" t="s">
        <v>85</v>
      </c>
      <c r="AY394" s="18" t="s">
        <v>171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8" t="s">
        <v>83</v>
      </c>
      <c r="BK394" s="228">
        <f>ROUND(I394*H394,2)</f>
        <v>0</v>
      </c>
      <c r="BL394" s="18" t="s">
        <v>264</v>
      </c>
      <c r="BM394" s="227" t="s">
        <v>646</v>
      </c>
    </row>
    <row r="395" s="13" customFormat="1">
      <c r="A395" s="13"/>
      <c r="B395" s="229"/>
      <c r="C395" s="230"/>
      <c r="D395" s="231" t="s">
        <v>180</v>
      </c>
      <c r="E395" s="232" t="s">
        <v>1</v>
      </c>
      <c r="F395" s="233" t="s">
        <v>499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180</v>
      </c>
      <c r="AU395" s="239" t="s">
        <v>85</v>
      </c>
      <c r="AV395" s="13" t="s">
        <v>83</v>
      </c>
      <c r="AW395" s="13" t="s">
        <v>30</v>
      </c>
      <c r="AX395" s="13" t="s">
        <v>75</v>
      </c>
      <c r="AY395" s="239" t="s">
        <v>171</v>
      </c>
    </row>
    <row r="396" s="14" customFormat="1">
      <c r="A396" s="14"/>
      <c r="B396" s="240"/>
      <c r="C396" s="241"/>
      <c r="D396" s="231" t="s">
        <v>180</v>
      </c>
      <c r="E396" s="242" t="s">
        <v>1</v>
      </c>
      <c r="F396" s="243" t="s">
        <v>647</v>
      </c>
      <c r="G396" s="241"/>
      <c r="H396" s="244">
        <v>15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180</v>
      </c>
      <c r="AU396" s="250" t="s">
        <v>85</v>
      </c>
      <c r="AV396" s="14" t="s">
        <v>85</v>
      </c>
      <c r="AW396" s="14" t="s">
        <v>30</v>
      </c>
      <c r="AX396" s="14" t="s">
        <v>83</v>
      </c>
      <c r="AY396" s="250" t="s">
        <v>171</v>
      </c>
    </row>
    <row r="397" s="2" customFormat="1" ht="24.15" customHeight="1">
      <c r="A397" s="39"/>
      <c r="B397" s="40"/>
      <c r="C397" s="216" t="s">
        <v>648</v>
      </c>
      <c r="D397" s="216" t="s">
        <v>174</v>
      </c>
      <c r="E397" s="217" t="s">
        <v>649</v>
      </c>
      <c r="F397" s="218" t="s">
        <v>650</v>
      </c>
      <c r="G397" s="219" t="s">
        <v>412</v>
      </c>
      <c r="H397" s="220">
        <v>69</v>
      </c>
      <c r="I397" s="221"/>
      <c r="J397" s="222">
        <f>ROUND(I397*H397,2)</f>
        <v>0</v>
      </c>
      <c r="K397" s="218" t="s">
        <v>1</v>
      </c>
      <c r="L397" s="45"/>
      <c r="M397" s="223" t="s">
        <v>1</v>
      </c>
      <c r="N397" s="224" t="s">
        <v>40</v>
      </c>
      <c r="O397" s="92"/>
      <c r="P397" s="225">
        <f>O397*H397</f>
        <v>0</v>
      </c>
      <c r="Q397" s="225">
        <v>0.00040000000000000002</v>
      </c>
      <c r="R397" s="225">
        <f>Q397*H397</f>
        <v>0.027600000000000003</v>
      </c>
      <c r="S397" s="225">
        <v>0</v>
      </c>
      <c r="T397" s="226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7" t="s">
        <v>264</v>
      </c>
      <c r="AT397" s="227" t="s">
        <v>174</v>
      </c>
      <c r="AU397" s="227" t="s">
        <v>85</v>
      </c>
      <c r="AY397" s="18" t="s">
        <v>171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18" t="s">
        <v>83</v>
      </c>
      <c r="BK397" s="228">
        <f>ROUND(I397*H397,2)</f>
        <v>0</v>
      </c>
      <c r="BL397" s="18" t="s">
        <v>264</v>
      </c>
      <c r="BM397" s="227" t="s">
        <v>651</v>
      </c>
    </row>
    <row r="398" s="13" customFormat="1">
      <c r="A398" s="13"/>
      <c r="B398" s="229"/>
      <c r="C398" s="230"/>
      <c r="D398" s="231" t="s">
        <v>180</v>
      </c>
      <c r="E398" s="232" t="s">
        <v>1</v>
      </c>
      <c r="F398" s="233" t="s">
        <v>499</v>
      </c>
      <c r="G398" s="230"/>
      <c r="H398" s="232" t="s">
        <v>1</v>
      </c>
      <c r="I398" s="234"/>
      <c r="J398" s="230"/>
      <c r="K398" s="230"/>
      <c r="L398" s="235"/>
      <c r="M398" s="236"/>
      <c r="N398" s="237"/>
      <c r="O398" s="237"/>
      <c r="P398" s="237"/>
      <c r="Q398" s="237"/>
      <c r="R398" s="237"/>
      <c r="S398" s="237"/>
      <c r="T398" s="23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9" t="s">
        <v>180</v>
      </c>
      <c r="AU398" s="239" t="s">
        <v>85</v>
      </c>
      <c r="AV398" s="13" t="s">
        <v>83</v>
      </c>
      <c r="AW398" s="13" t="s">
        <v>30</v>
      </c>
      <c r="AX398" s="13" t="s">
        <v>75</v>
      </c>
      <c r="AY398" s="239" t="s">
        <v>171</v>
      </c>
    </row>
    <row r="399" s="14" customFormat="1">
      <c r="A399" s="14"/>
      <c r="B399" s="240"/>
      <c r="C399" s="241"/>
      <c r="D399" s="231" t="s">
        <v>180</v>
      </c>
      <c r="E399" s="242" t="s">
        <v>1</v>
      </c>
      <c r="F399" s="243" t="s">
        <v>652</v>
      </c>
      <c r="G399" s="241"/>
      <c r="H399" s="244">
        <v>69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0" t="s">
        <v>180</v>
      </c>
      <c r="AU399" s="250" t="s">
        <v>85</v>
      </c>
      <c r="AV399" s="14" t="s">
        <v>85</v>
      </c>
      <c r="AW399" s="14" t="s">
        <v>30</v>
      </c>
      <c r="AX399" s="14" t="s">
        <v>83</v>
      </c>
      <c r="AY399" s="250" t="s">
        <v>171</v>
      </c>
    </row>
    <row r="400" s="2" customFormat="1" ht="24.15" customHeight="1">
      <c r="A400" s="39"/>
      <c r="B400" s="40"/>
      <c r="C400" s="216" t="s">
        <v>301</v>
      </c>
      <c r="D400" s="216" t="s">
        <v>174</v>
      </c>
      <c r="E400" s="217" t="s">
        <v>653</v>
      </c>
      <c r="F400" s="218" t="s">
        <v>654</v>
      </c>
      <c r="G400" s="219" t="s">
        <v>283</v>
      </c>
      <c r="H400" s="220">
        <v>30</v>
      </c>
      <c r="I400" s="221"/>
      <c r="J400" s="222">
        <f>ROUND(I400*H400,2)</f>
        <v>0</v>
      </c>
      <c r="K400" s="218" t="s">
        <v>1</v>
      </c>
      <c r="L400" s="45"/>
      <c r="M400" s="223" t="s">
        <v>1</v>
      </c>
      <c r="N400" s="224" t="s">
        <v>40</v>
      </c>
      <c r="O400" s="92"/>
      <c r="P400" s="225">
        <f>O400*H400</f>
        <v>0</v>
      </c>
      <c r="Q400" s="225">
        <v>0.0022599999999999999</v>
      </c>
      <c r="R400" s="225">
        <f>Q400*H400</f>
        <v>0.067799999999999999</v>
      </c>
      <c r="S400" s="225">
        <v>0</v>
      </c>
      <c r="T400" s="226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7" t="s">
        <v>264</v>
      </c>
      <c r="AT400" s="227" t="s">
        <v>174</v>
      </c>
      <c r="AU400" s="227" t="s">
        <v>85</v>
      </c>
      <c r="AY400" s="18" t="s">
        <v>171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8" t="s">
        <v>83</v>
      </c>
      <c r="BK400" s="228">
        <f>ROUND(I400*H400,2)</f>
        <v>0</v>
      </c>
      <c r="BL400" s="18" t="s">
        <v>264</v>
      </c>
      <c r="BM400" s="227" t="s">
        <v>655</v>
      </c>
    </row>
    <row r="401" s="13" customFormat="1">
      <c r="A401" s="13"/>
      <c r="B401" s="229"/>
      <c r="C401" s="230"/>
      <c r="D401" s="231" t="s">
        <v>180</v>
      </c>
      <c r="E401" s="232" t="s">
        <v>1</v>
      </c>
      <c r="F401" s="233" t="s">
        <v>499</v>
      </c>
      <c r="G401" s="230"/>
      <c r="H401" s="232" t="s">
        <v>1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180</v>
      </c>
      <c r="AU401" s="239" t="s">
        <v>85</v>
      </c>
      <c r="AV401" s="13" t="s">
        <v>83</v>
      </c>
      <c r="AW401" s="13" t="s">
        <v>30</v>
      </c>
      <c r="AX401" s="13" t="s">
        <v>75</v>
      </c>
      <c r="AY401" s="239" t="s">
        <v>171</v>
      </c>
    </row>
    <row r="402" s="14" customFormat="1">
      <c r="A402" s="14"/>
      <c r="B402" s="240"/>
      <c r="C402" s="241"/>
      <c r="D402" s="231" t="s">
        <v>180</v>
      </c>
      <c r="E402" s="242" t="s">
        <v>1</v>
      </c>
      <c r="F402" s="243" t="s">
        <v>656</v>
      </c>
      <c r="G402" s="241"/>
      <c r="H402" s="244">
        <v>30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180</v>
      </c>
      <c r="AU402" s="250" t="s">
        <v>85</v>
      </c>
      <c r="AV402" s="14" t="s">
        <v>85</v>
      </c>
      <c r="AW402" s="14" t="s">
        <v>30</v>
      </c>
      <c r="AX402" s="14" t="s">
        <v>83</v>
      </c>
      <c r="AY402" s="250" t="s">
        <v>171</v>
      </c>
    </row>
    <row r="403" s="2" customFormat="1" ht="33" customHeight="1">
      <c r="A403" s="39"/>
      <c r="B403" s="40"/>
      <c r="C403" s="216" t="s">
        <v>657</v>
      </c>
      <c r="D403" s="216" t="s">
        <v>174</v>
      </c>
      <c r="E403" s="217" t="s">
        <v>658</v>
      </c>
      <c r="F403" s="218" t="s">
        <v>659</v>
      </c>
      <c r="G403" s="219" t="s">
        <v>283</v>
      </c>
      <c r="H403" s="220">
        <v>35</v>
      </c>
      <c r="I403" s="221"/>
      <c r="J403" s="222">
        <f>ROUND(I403*H403,2)</f>
        <v>0</v>
      </c>
      <c r="K403" s="218" t="s">
        <v>1</v>
      </c>
      <c r="L403" s="45"/>
      <c r="M403" s="223" t="s">
        <v>1</v>
      </c>
      <c r="N403" s="224" t="s">
        <v>40</v>
      </c>
      <c r="O403" s="92"/>
      <c r="P403" s="225">
        <f>O403*H403</f>
        <v>0</v>
      </c>
      <c r="Q403" s="225">
        <v>0.0028</v>
      </c>
      <c r="R403" s="225">
        <f>Q403*H403</f>
        <v>0.098000000000000004</v>
      </c>
      <c r="S403" s="225">
        <v>0</v>
      </c>
      <c r="T403" s="226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7" t="s">
        <v>264</v>
      </c>
      <c r="AT403" s="227" t="s">
        <v>174</v>
      </c>
      <c r="AU403" s="227" t="s">
        <v>85</v>
      </c>
      <c r="AY403" s="18" t="s">
        <v>171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18" t="s">
        <v>83</v>
      </c>
      <c r="BK403" s="228">
        <f>ROUND(I403*H403,2)</f>
        <v>0</v>
      </c>
      <c r="BL403" s="18" t="s">
        <v>264</v>
      </c>
      <c r="BM403" s="227" t="s">
        <v>660</v>
      </c>
    </row>
    <row r="404" s="13" customFormat="1">
      <c r="A404" s="13"/>
      <c r="B404" s="229"/>
      <c r="C404" s="230"/>
      <c r="D404" s="231" t="s">
        <v>180</v>
      </c>
      <c r="E404" s="232" t="s">
        <v>1</v>
      </c>
      <c r="F404" s="233" t="s">
        <v>499</v>
      </c>
      <c r="G404" s="230"/>
      <c r="H404" s="232" t="s">
        <v>1</v>
      </c>
      <c r="I404" s="234"/>
      <c r="J404" s="230"/>
      <c r="K404" s="230"/>
      <c r="L404" s="235"/>
      <c r="M404" s="236"/>
      <c r="N404" s="237"/>
      <c r="O404" s="237"/>
      <c r="P404" s="237"/>
      <c r="Q404" s="237"/>
      <c r="R404" s="237"/>
      <c r="S404" s="237"/>
      <c r="T404" s="23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9" t="s">
        <v>180</v>
      </c>
      <c r="AU404" s="239" t="s">
        <v>85</v>
      </c>
      <c r="AV404" s="13" t="s">
        <v>83</v>
      </c>
      <c r="AW404" s="13" t="s">
        <v>30</v>
      </c>
      <c r="AX404" s="13" t="s">
        <v>75</v>
      </c>
      <c r="AY404" s="239" t="s">
        <v>171</v>
      </c>
    </row>
    <row r="405" s="14" customFormat="1">
      <c r="A405" s="14"/>
      <c r="B405" s="240"/>
      <c r="C405" s="241"/>
      <c r="D405" s="231" t="s">
        <v>180</v>
      </c>
      <c r="E405" s="242" t="s">
        <v>1</v>
      </c>
      <c r="F405" s="243" t="s">
        <v>661</v>
      </c>
      <c r="G405" s="241"/>
      <c r="H405" s="244">
        <v>35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180</v>
      </c>
      <c r="AU405" s="250" t="s">
        <v>85</v>
      </c>
      <c r="AV405" s="14" t="s">
        <v>85</v>
      </c>
      <c r="AW405" s="14" t="s">
        <v>30</v>
      </c>
      <c r="AX405" s="14" t="s">
        <v>83</v>
      </c>
      <c r="AY405" s="250" t="s">
        <v>171</v>
      </c>
    </row>
    <row r="406" s="2" customFormat="1" ht="33" customHeight="1">
      <c r="A406" s="39"/>
      <c r="B406" s="40"/>
      <c r="C406" s="216" t="s">
        <v>662</v>
      </c>
      <c r="D406" s="216" t="s">
        <v>174</v>
      </c>
      <c r="E406" s="217" t="s">
        <v>663</v>
      </c>
      <c r="F406" s="218" t="s">
        <v>664</v>
      </c>
      <c r="G406" s="219" t="s">
        <v>283</v>
      </c>
      <c r="H406" s="220">
        <v>15</v>
      </c>
      <c r="I406" s="221"/>
      <c r="J406" s="222">
        <f>ROUND(I406*H406,2)</f>
        <v>0</v>
      </c>
      <c r="K406" s="218" t="s">
        <v>1</v>
      </c>
      <c r="L406" s="45"/>
      <c r="M406" s="223" t="s">
        <v>1</v>
      </c>
      <c r="N406" s="224" t="s">
        <v>40</v>
      </c>
      <c r="O406" s="92"/>
      <c r="P406" s="225">
        <f>O406*H406</f>
        <v>0</v>
      </c>
      <c r="Q406" s="225">
        <v>0.00464</v>
      </c>
      <c r="R406" s="225">
        <f>Q406*H406</f>
        <v>0.069599999999999995</v>
      </c>
      <c r="S406" s="225">
        <v>0</v>
      </c>
      <c r="T406" s="226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7" t="s">
        <v>264</v>
      </c>
      <c r="AT406" s="227" t="s">
        <v>174</v>
      </c>
      <c r="AU406" s="227" t="s">
        <v>85</v>
      </c>
      <c r="AY406" s="18" t="s">
        <v>171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18" t="s">
        <v>83</v>
      </c>
      <c r="BK406" s="228">
        <f>ROUND(I406*H406,2)</f>
        <v>0</v>
      </c>
      <c r="BL406" s="18" t="s">
        <v>264</v>
      </c>
      <c r="BM406" s="227" t="s">
        <v>665</v>
      </c>
    </row>
    <row r="407" s="13" customFormat="1">
      <c r="A407" s="13"/>
      <c r="B407" s="229"/>
      <c r="C407" s="230"/>
      <c r="D407" s="231" t="s">
        <v>180</v>
      </c>
      <c r="E407" s="232" t="s">
        <v>1</v>
      </c>
      <c r="F407" s="233" t="s">
        <v>499</v>
      </c>
      <c r="G407" s="230"/>
      <c r="H407" s="232" t="s">
        <v>1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180</v>
      </c>
      <c r="AU407" s="239" t="s">
        <v>85</v>
      </c>
      <c r="AV407" s="13" t="s">
        <v>83</v>
      </c>
      <c r="AW407" s="13" t="s">
        <v>30</v>
      </c>
      <c r="AX407" s="13" t="s">
        <v>75</v>
      </c>
      <c r="AY407" s="239" t="s">
        <v>171</v>
      </c>
    </row>
    <row r="408" s="14" customFormat="1">
      <c r="A408" s="14"/>
      <c r="B408" s="240"/>
      <c r="C408" s="241"/>
      <c r="D408" s="231" t="s">
        <v>180</v>
      </c>
      <c r="E408" s="242" t="s">
        <v>1</v>
      </c>
      <c r="F408" s="243" t="s">
        <v>666</v>
      </c>
      <c r="G408" s="241"/>
      <c r="H408" s="244">
        <v>15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180</v>
      </c>
      <c r="AU408" s="250" t="s">
        <v>85</v>
      </c>
      <c r="AV408" s="14" t="s">
        <v>85</v>
      </c>
      <c r="AW408" s="14" t="s">
        <v>30</v>
      </c>
      <c r="AX408" s="14" t="s">
        <v>83</v>
      </c>
      <c r="AY408" s="250" t="s">
        <v>171</v>
      </c>
    </row>
    <row r="409" s="2" customFormat="1" ht="37.8" customHeight="1">
      <c r="A409" s="39"/>
      <c r="B409" s="40"/>
      <c r="C409" s="216" t="s">
        <v>667</v>
      </c>
      <c r="D409" s="216" t="s">
        <v>174</v>
      </c>
      <c r="E409" s="217" t="s">
        <v>668</v>
      </c>
      <c r="F409" s="218" t="s">
        <v>669</v>
      </c>
      <c r="G409" s="219" t="s">
        <v>177</v>
      </c>
      <c r="H409" s="220">
        <v>13.199999999999999</v>
      </c>
      <c r="I409" s="221"/>
      <c r="J409" s="222">
        <f>ROUND(I409*H409,2)</f>
        <v>0</v>
      </c>
      <c r="K409" s="218" t="s">
        <v>1</v>
      </c>
      <c r="L409" s="45"/>
      <c r="M409" s="223" t="s">
        <v>1</v>
      </c>
      <c r="N409" s="224" t="s">
        <v>40</v>
      </c>
      <c r="O409" s="92"/>
      <c r="P409" s="225">
        <f>O409*H409</f>
        <v>0</v>
      </c>
      <c r="Q409" s="225">
        <v>0.0068999999999999999</v>
      </c>
      <c r="R409" s="225">
        <f>Q409*H409</f>
        <v>0.091079999999999994</v>
      </c>
      <c r="S409" s="225">
        <v>0</v>
      </c>
      <c r="T409" s="226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7" t="s">
        <v>264</v>
      </c>
      <c r="AT409" s="227" t="s">
        <v>174</v>
      </c>
      <c r="AU409" s="227" t="s">
        <v>85</v>
      </c>
      <c r="AY409" s="18" t="s">
        <v>171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8" t="s">
        <v>83</v>
      </c>
      <c r="BK409" s="228">
        <f>ROUND(I409*H409,2)</f>
        <v>0</v>
      </c>
      <c r="BL409" s="18" t="s">
        <v>264</v>
      </c>
      <c r="BM409" s="227" t="s">
        <v>670</v>
      </c>
    </row>
    <row r="410" s="13" customFormat="1">
      <c r="A410" s="13"/>
      <c r="B410" s="229"/>
      <c r="C410" s="230"/>
      <c r="D410" s="231" t="s">
        <v>180</v>
      </c>
      <c r="E410" s="232" t="s">
        <v>1</v>
      </c>
      <c r="F410" s="233" t="s">
        <v>499</v>
      </c>
      <c r="G410" s="230"/>
      <c r="H410" s="232" t="s">
        <v>1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9" t="s">
        <v>180</v>
      </c>
      <c r="AU410" s="239" t="s">
        <v>85</v>
      </c>
      <c r="AV410" s="13" t="s">
        <v>83</v>
      </c>
      <c r="AW410" s="13" t="s">
        <v>30</v>
      </c>
      <c r="AX410" s="13" t="s">
        <v>75</v>
      </c>
      <c r="AY410" s="239" t="s">
        <v>171</v>
      </c>
    </row>
    <row r="411" s="14" customFormat="1">
      <c r="A411" s="14"/>
      <c r="B411" s="240"/>
      <c r="C411" s="241"/>
      <c r="D411" s="231" t="s">
        <v>180</v>
      </c>
      <c r="E411" s="242" t="s">
        <v>1</v>
      </c>
      <c r="F411" s="243" t="s">
        <v>671</v>
      </c>
      <c r="G411" s="241"/>
      <c r="H411" s="244">
        <v>13.199999999999999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0" t="s">
        <v>180</v>
      </c>
      <c r="AU411" s="250" t="s">
        <v>85</v>
      </c>
      <c r="AV411" s="14" t="s">
        <v>85</v>
      </c>
      <c r="AW411" s="14" t="s">
        <v>30</v>
      </c>
      <c r="AX411" s="14" t="s">
        <v>83</v>
      </c>
      <c r="AY411" s="250" t="s">
        <v>171</v>
      </c>
    </row>
    <row r="412" s="2" customFormat="1" ht="24.15" customHeight="1">
      <c r="A412" s="39"/>
      <c r="B412" s="40"/>
      <c r="C412" s="216" t="s">
        <v>672</v>
      </c>
      <c r="D412" s="216" t="s">
        <v>174</v>
      </c>
      <c r="E412" s="217" t="s">
        <v>673</v>
      </c>
      <c r="F412" s="218" t="s">
        <v>674</v>
      </c>
      <c r="G412" s="219" t="s">
        <v>177</v>
      </c>
      <c r="H412" s="220">
        <v>10.788</v>
      </c>
      <c r="I412" s="221"/>
      <c r="J412" s="222">
        <f>ROUND(I412*H412,2)</f>
        <v>0</v>
      </c>
      <c r="K412" s="218" t="s">
        <v>1</v>
      </c>
      <c r="L412" s="45"/>
      <c r="M412" s="223" t="s">
        <v>1</v>
      </c>
      <c r="N412" s="224" t="s">
        <v>40</v>
      </c>
      <c r="O412" s="92"/>
      <c r="P412" s="225">
        <f>O412*H412</f>
        <v>0</v>
      </c>
      <c r="Q412" s="225">
        <v>0.010788600000000001</v>
      </c>
      <c r="R412" s="225">
        <f>Q412*H412</f>
        <v>0.1163874168</v>
      </c>
      <c r="S412" s="225">
        <v>0</v>
      </c>
      <c r="T412" s="226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7" t="s">
        <v>264</v>
      </c>
      <c r="AT412" s="227" t="s">
        <v>174</v>
      </c>
      <c r="AU412" s="227" t="s">
        <v>85</v>
      </c>
      <c r="AY412" s="18" t="s">
        <v>171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8" t="s">
        <v>83</v>
      </c>
      <c r="BK412" s="228">
        <f>ROUND(I412*H412,2)</f>
        <v>0</v>
      </c>
      <c r="BL412" s="18" t="s">
        <v>264</v>
      </c>
      <c r="BM412" s="227" t="s">
        <v>675</v>
      </c>
    </row>
    <row r="413" s="13" customFormat="1">
      <c r="A413" s="13"/>
      <c r="B413" s="229"/>
      <c r="C413" s="230"/>
      <c r="D413" s="231" t="s">
        <v>180</v>
      </c>
      <c r="E413" s="232" t="s">
        <v>1</v>
      </c>
      <c r="F413" s="233" t="s">
        <v>499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180</v>
      </c>
      <c r="AU413" s="239" t="s">
        <v>85</v>
      </c>
      <c r="AV413" s="13" t="s">
        <v>83</v>
      </c>
      <c r="AW413" s="13" t="s">
        <v>30</v>
      </c>
      <c r="AX413" s="13" t="s">
        <v>75</v>
      </c>
      <c r="AY413" s="239" t="s">
        <v>171</v>
      </c>
    </row>
    <row r="414" s="14" customFormat="1">
      <c r="A414" s="14"/>
      <c r="B414" s="240"/>
      <c r="C414" s="241"/>
      <c r="D414" s="231" t="s">
        <v>180</v>
      </c>
      <c r="E414" s="242" t="s">
        <v>1</v>
      </c>
      <c r="F414" s="243" t="s">
        <v>676</v>
      </c>
      <c r="G414" s="241"/>
      <c r="H414" s="244">
        <v>7.5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180</v>
      </c>
      <c r="AU414" s="250" t="s">
        <v>85</v>
      </c>
      <c r="AV414" s="14" t="s">
        <v>85</v>
      </c>
      <c r="AW414" s="14" t="s">
        <v>30</v>
      </c>
      <c r="AX414" s="14" t="s">
        <v>75</v>
      </c>
      <c r="AY414" s="250" t="s">
        <v>171</v>
      </c>
    </row>
    <row r="415" s="14" customFormat="1">
      <c r="A415" s="14"/>
      <c r="B415" s="240"/>
      <c r="C415" s="241"/>
      <c r="D415" s="231" t="s">
        <v>180</v>
      </c>
      <c r="E415" s="242" t="s">
        <v>1</v>
      </c>
      <c r="F415" s="243" t="s">
        <v>677</v>
      </c>
      <c r="G415" s="241"/>
      <c r="H415" s="244">
        <v>2.6600000000000001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0" t="s">
        <v>180</v>
      </c>
      <c r="AU415" s="250" t="s">
        <v>85</v>
      </c>
      <c r="AV415" s="14" t="s">
        <v>85</v>
      </c>
      <c r="AW415" s="14" t="s">
        <v>30</v>
      </c>
      <c r="AX415" s="14" t="s">
        <v>75</v>
      </c>
      <c r="AY415" s="250" t="s">
        <v>171</v>
      </c>
    </row>
    <row r="416" s="14" customFormat="1">
      <c r="A416" s="14"/>
      <c r="B416" s="240"/>
      <c r="C416" s="241"/>
      <c r="D416" s="231" t="s">
        <v>180</v>
      </c>
      <c r="E416" s="242" t="s">
        <v>1</v>
      </c>
      <c r="F416" s="243" t="s">
        <v>678</v>
      </c>
      <c r="G416" s="241"/>
      <c r="H416" s="244">
        <v>0.628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180</v>
      </c>
      <c r="AU416" s="250" t="s">
        <v>85</v>
      </c>
      <c r="AV416" s="14" t="s">
        <v>85</v>
      </c>
      <c r="AW416" s="14" t="s">
        <v>30</v>
      </c>
      <c r="AX416" s="14" t="s">
        <v>75</v>
      </c>
      <c r="AY416" s="250" t="s">
        <v>171</v>
      </c>
    </row>
    <row r="417" s="15" customFormat="1">
      <c r="A417" s="15"/>
      <c r="B417" s="251"/>
      <c r="C417" s="252"/>
      <c r="D417" s="231" t="s">
        <v>180</v>
      </c>
      <c r="E417" s="253" t="s">
        <v>1</v>
      </c>
      <c r="F417" s="254" t="s">
        <v>185</v>
      </c>
      <c r="G417" s="252"/>
      <c r="H417" s="255">
        <v>10.788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1" t="s">
        <v>180</v>
      </c>
      <c r="AU417" s="261" t="s">
        <v>85</v>
      </c>
      <c r="AV417" s="15" t="s">
        <v>178</v>
      </c>
      <c r="AW417" s="15" t="s">
        <v>30</v>
      </c>
      <c r="AX417" s="15" t="s">
        <v>83</v>
      </c>
      <c r="AY417" s="261" t="s">
        <v>171</v>
      </c>
    </row>
    <row r="418" s="2" customFormat="1" ht="33" customHeight="1">
      <c r="A418" s="39"/>
      <c r="B418" s="40"/>
      <c r="C418" s="216" t="s">
        <v>679</v>
      </c>
      <c r="D418" s="216" t="s">
        <v>174</v>
      </c>
      <c r="E418" s="217" t="s">
        <v>680</v>
      </c>
      <c r="F418" s="218" t="s">
        <v>681</v>
      </c>
      <c r="G418" s="219" t="s">
        <v>412</v>
      </c>
      <c r="H418" s="220">
        <v>26</v>
      </c>
      <c r="I418" s="221"/>
      <c r="J418" s="222">
        <f>ROUND(I418*H418,2)</f>
        <v>0</v>
      </c>
      <c r="K418" s="218" t="s">
        <v>1</v>
      </c>
      <c r="L418" s="45"/>
      <c r="M418" s="223" t="s">
        <v>1</v>
      </c>
      <c r="N418" s="224" t="s">
        <v>40</v>
      </c>
      <c r="O418" s="92"/>
      <c r="P418" s="225">
        <f>O418*H418</f>
        <v>0</v>
      </c>
      <c r="Q418" s="225">
        <v>0</v>
      </c>
      <c r="R418" s="225">
        <f>Q418*H418</f>
        <v>0</v>
      </c>
      <c r="S418" s="225">
        <v>0</v>
      </c>
      <c r="T418" s="226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7" t="s">
        <v>264</v>
      </c>
      <c r="AT418" s="227" t="s">
        <v>174</v>
      </c>
      <c r="AU418" s="227" t="s">
        <v>85</v>
      </c>
      <c r="AY418" s="18" t="s">
        <v>171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8" t="s">
        <v>83</v>
      </c>
      <c r="BK418" s="228">
        <f>ROUND(I418*H418,2)</f>
        <v>0</v>
      </c>
      <c r="BL418" s="18" t="s">
        <v>264</v>
      </c>
      <c r="BM418" s="227" t="s">
        <v>682</v>
      </c>
    </row>
    <row r="419" s="13" customFormat="1">
      <c r="A419" s="13"/>
      <c r="B419" s="229"/>
      <c r="C419" s="230"/>
      <c r="D419" s="231" t="s">
        <v>180</v>
      </c>
      <c r="E419" s="232" t="s">
        <v>1</v>
      </c>
      <c r="F419" s="233" t="s">
        <v>499</v>
      </c>
      <c r="G419" s="230"/>
      <c r="H419" s="232" t="s">
        <v>1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180</v>
      </c>
      <c r="AU419" s="239" t="s">
        <v>85</v>
      </c>
      <c r="AV419" s="13" t="s">
        <v>83</v>
      </c>
      <c r="AW419" s="13" t="s">
        <v>30</v>
      </c>
      <c r="AX419" s="13" t="s">
        <v>75</v>
      </c>
      <c r="AY419" s="239" t="s">
        <v>171</v>
      </c>
    </row>
    <row r="420" s="14" customFormat="1">
      <c r="A420" s="14"/>
      <c r="B420" s="240"/>
      <c r="C420" s="241"/>
      <c r="D420" s="231" t="s">
        <v>180</v>
      </c>
      <c r="E420" s="242" t="s">
        <v>1</v>
      </c>
      <c r="F420" s="243" t="s">
        <v>683</v>
      </c>
      <c r="G420" s="241"/>
      <c r="H420" s="244">
        <v>16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180</v>
      </c>
      <c r="AU420" s="250" t="s">
        <v>85</v>
      </c>
      <c r="AV420" s="14" t="s">
        <v>85</v>
      </c>
      <c r="AW420" s="14" t="s">
        <v>30</v>
      </c>
      <c r="AX420" s="14" t="s">
        <v>75</v>
      </c>
      <c r="AY420" s="250" t="s">
        <v>171</v>
      </c>
    </row>
    <row r="421" s="14" customFormat="1">
      <c r="A421" s="14"/>
      <c r="B421" s="240"/>
      <c r="C421" s="241"/>
      <c r="D421" s="231" t="s">
        <v>180</v>
      </c>
      <c r="E421" s="242" t="s">
        <v>1</v>
      </c>
      <c r="F421" s="243" t="s">
        <v>684</v>
      </c>
      <c r="G421" s="241"/>
      <c r="H421" s="244">
        <v>4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0" t="s">
        <v>180</v>
      </c>
      <c r="AU421" s="250" t="s">
        <v>85</v>
      </c>
      <c r="AV421" s="14" t="s">
        <v>85</v>
      </c>
      <c r="AW421" s="14" t="s">
        <v>30</v>
      </c>
      <c r="AX421" s="14" t="s">
        <v>75</v>
      </c>
      <c r="AY421" s="250" t="s">
        <v>171</v>
      </c>
    </row>
    <row r="422" s="14" customFormat="1">
      <c r="A422" s="14"/>
      <c r="B422" s="240"/>
      <c r="C422" s="241"/>
      <c r="D422" s="231" t="s">
        <v>180</v>
      </c>
      <c r="E422" s="242" t="s">
        <v>1</v>
      </c>
      <c r="F422" s="243" t="s">
        <v>685</v>
      </c>
      <c r="G422" s="241"/>
      <c r="H422" s="244">
        <v>2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180</v>
      </c>
      <c r="AU422" s="250" t="s">
        <v>85</v>
      </c>
      <c r="AV422" s="14" t="s">
        <v>85</v>
      </c>
      <c r="AW422" s="14" t="s">
        <v>30</v>
      </c>
      <c r="AX422" s="14" t="s">
        <v>75</v>
      </c>
      <c r="AY422" s="250" t="s">
        <v>171</v>
      </c>
    </row>
    <row r="423" s="14" customFormat="1">
      <c r="A423" s="14"/>
      <c r="B423" s="240"/>
      <c r="C423" s="241"/>
      <c r="D423" s="231" t="s">
        <v>180</v>
      </c>
      <c r="E423" s="242" t="s">
        <v>1</v>
      </c>
      <c r="F423" s="243" t="s">
        <v>686</v>
      </c>
      <c r="G423" s="241"/>
      <c r="H423" s="244">
        <v>4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180</v>
      </c>
      <c r="AU423" s="250" t="s">
        <v>85</v>
      </c>
      <c r="AV423" s="14" t="s">
        <v>85</v>
      </c>
      <c r="AW423" s="14" t="s">
        <v>30</v>
      </c>
      <c r="AX423" s="14" t="s">
        <v>75</v>
      </c>
      <c r="AY423" s="250" t="s">
        <v>171</v>
      </c>
    </row>
    <row r="424" s="15" customFormat="1">
      <c r="A424" s="15"/>
      <c r="B424" s="251"/>
      <c r="C424" s="252"/>
      <c r="D424" s="231" t="s">
        <v>180</v>
      </c>
      <c r="E424" s="253" t="s">
        <v>1</v>
      </c>
      <c r="F424" s="254" t="s">
        <v>185</v>
      </c>
      <c r="G424" s="252"/>
      <c r="H424" s="255">
        <v>26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1" t="s">
        <v>180</v>
      </c>
      <c r="AU424" s="261" t="s">
        <v>85</v>
      </c>
      <c r="AV424" s="15" t="s">
        <v>178</v>
      </c>
      <c r="AW424" s="15" t="s">
        <v>30</v>
      </c>
      <c r="AX424" s="15" t="s">
        <v>83</v>
      </c>
      <c r="AY424" s="261" t="s">
        <v>171</v>
      </c>
    </row>
    <row r="425" s="2" customFormat="1" ht="16.5" customHeight="1">
      <c r="A425" s="39"/>
      <c r="B425" s="40"/>
      <c r="C425" s="216" t="s">
        <v>687</v>
      </c>
      <c r="D425" s="216" t="s">
        <v>174</v>
      </c>
      <c r="E425" s="217" t="s">
        <v>688</v>
      </c>
      <c r="F425" s="218" t="s">
        <v>689</v>
      </c>
      <c r="G425" s="219" t="s">
        <v>412</v>
      </c>
      <c r="H425" s="220">
        <v>2</v>
      </c>
      <c r="I425" s="221"/>
      <c r="J425" s="222">
        <f>ROUND(I425*H425,2)</f>
        <v>0</v>
      </c>
      <c r="K425" s="218" t="s">
        <v>1</v>
      </c>
      <c r="L425" s="45"/>
      <c r="M425" s="223" t="s">
        <v>1</v>
      </c>
      <c r="N425" s="224" t="s">
        <v>40</v>
      </c>
      <c r="O425" s="92"/>
      <c r="P425" s="225">
        <f>O425*H425</f>
        <v>0</v>
      </c>
      <c r="Q425" s="225">
        <v>0</v>
      </c>
      <c r="R425" s="225">
        <f>Q425*H425</f>
        <v>0</v>
      </c>
      <c r="S425" s="225">
        <v>0</v>
      </c>
      <c r="T425" s="226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7" t="s">
        <v>264</v>
      </c>
      <c r="AT425" s="227" t="s">
        <v>174</v>
      </c>
      <c r="AU425" s="227" t="s">
        <v>85</v>
      </c>
      <c r="AY425" s="18" t="s">
        <v>171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8" t="s">
        <v>83</v>
      </c>
      <c r="BK425" s="228">
        <f>ROUND(I425*H425,2)</f>
        <v>0</v>
      </c>
      <c r="BL425" s="18" t="s">
        <v>264</v>
      </c>
      <c r="BM425" s="227" t="s">
        <v>690</v>
      </c>
    </row>
    <row r="426" s="13" customFormat="1">
      <c r="A426" s="13"/>
      <c r="B426" s="229"/>
      <c r="C426" s="230"/>
      <c r="D426" s="231" t="s">
        <v>180</v>
      </c>
      <c r="E426" s="232" t="s">
        <v>1</v>
      </c>
      <c r="F426" s="233" t="s">
        <v>499</v>
      </c>
      <c r="G426" s="230"/>
      <c r="H426" s="232" t="s">
        <v>1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180</v>
      </c>
      <c r="AU426" s="239" t="s">
        <v>85</v>
      </c>
      <c r="AV426" s="13" t="s">
        <v>83</v>
      </c>
      <c r="AW426" s="13" t="s">
        <v>30</v>
      </c>
      <c r="AX426" s="13" t="s">
        <v>75</v>
      </c>
      <c r="AY426" s="239" t="s">
        <v>171</v>
      </c>
    </row>
    <row r="427" s="14" customFormat="1">
      <c r="A427" s="14"/>
      <c r="B427" s="240"/>
      <c r="C427" s="241"/>
      <c r="D427" s="231" t="s">
        <v>180</v>
      </c>
      <c r="E427" s="242" t="s">
        <v>1</v>
      </c>
      <c r="F427" s="243" t="s">
        <v>691</v>
      </c>
      <c r="G427" s="241"/>
      <c r="H427" s="244">
        <v>2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0" t="s">
        <v>180</v>
      </c>
      <c r="AU427" s="250" t="s">
        <v>85</v>
      </c>
      <c r="AV427" s="14" t="s">
        <v>85</v>
      </c>
      <c r="AW427" s="14" t="s">
        <v>30</v>
      </c>
      <c r="AX427" s="14" t="s">
        <v>83</v>
      </c>
      <c r="AY427" s="250" t="s">
        <v>171</v>
      </c>
    </row>
    <row r="428" s="2" customFormat="1" ht="16.5" customHeight="1">
      <c r="A428" s="39"/>
      <c r="B428" s="40"/>
      <c r="C428" s="273" t="s">
        <v>692</v>
      </c>
      <c r="D428" s="273" t="s">
        <v>433</v>
      </c>
      <c r="E428" s="274" t="s">
        <v>693</v>
      </c>
      <c r="F428" s="275" t="s">
        <v>694</v>
      </c>
      <c r="G428" s="276" t="s">
        <v>412</v>
      </c>
      <c r="H428" s="277">
        <v>2</v>
      </c>
      <c r="I428" s="278"/>
      <c r="J428" s="279">
        <f>ROUND(I428*H428,2)</f>
        <v>0</v>
      </c>
      <c r="K428" s="275" t="s">
        <v>1</v>
      </c>
      <c r="L428" s="280"/>
      <c r="M428" s="281" t="s">
        <v>1</v>
      </c>
      <c r="N428" s="282" t="s">
        <v>40</v>
      </c>
      <c r="O428" s="92"/>
      <c r="P428" s="225">
        <f>O428*H428</f>
        <v>0</v>
      </c>
      <c r="Q428" s="225">
        <v>0.00025000000000000001</v>
      </c>
      <c r="R428" s="225">
        <f>Q428*H428</f>
        <v>0.00050000000000000001</v>
      </c>
      <c r="S428" s="225">
        <v>0</v>
      </c>
      <c r="T428" s="226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7" t="s">
        <v>127</v>
      </c>
      <c r="AT428" s="227" t="s">
        <v>433</v>
      </c>
      <c r="AU428" s="227" t="s">
        <v>85</v>
      </c>
      <c r="AY428" s="18" t="s">
        <v>171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8" t="s">
        <v>83</v>
      </c>
      <c r="BK428" s="228">
        <f>ROUND(I428*H428,2)</f>
        <v>0</v>
      </c>
      <c r="BL428" s="18" t="s">
        <v>264</v>
      </c>
      <c r="BM428" s="227" t="s">
        <v>695</v>
      </c>
    </row>
    <row r="429" s="2" customFormat="1" ht="24.15" customHeight="1">
      <c r="A429" s="39"/>
      <c r="B429" s="40"/>
      <c r="C429" s="216" t="s">
        <v>696</v>
      </c>
      <c r="D429" s="216" t="s">
        <v>174</v>
      </c>
      <c r="E429" s="217" t="s">
        <v>697</v>
      </c>
      <c r="F429" s="218" t="s">
        <v>698</v>
      </c>
      <c r="G429" s="219" t="s">
        <v>283</v>
      </c>
      <c r="H429" s="220">
        <v>28</v>
      </c>
      <c r="I429" s="221"/>
      <c r="J429" s="222">
        <f>ROUND(I429*H429,2)</f>
        <v>0</v>
      </c>
      <c r="K429" s="218" t="s">
        <v>1</v>
      </c>
      <c r="L429" s="45"/>
      <c r="M429" s="223" t="s">
        <v>1</v>
      </c>
      <c r="N429" s="224" t="s">
        <v>40</v>
      </c>
      <c r="O429" s="92"/>
      <c r="P429" s="225">
        <f>O429*H429</f>
        <v>0</v>
      </c>
      <c r="Q429" s="225">
        <v>0.0060712500000000003</v>
      </c>
      <c r="R429" s="225">
        <f>Q429*H429</f>
        <v>0.16999500000000001</v>
      </c>
      <c r="S429" s="225">
        <v>0</v>
      </c>
      <c r="T429" s="226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7" t="s">
        <v>264</v>
      </c>
      <c r="AT429" s="227" t="s">
        <v>174</v>
      </c>
      <c r="AU429" s="227" t="s">
        <v>85</v>
      </c>
      <c r="AY429" s="18" t="s">
        <v>171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8" t="s">
        <v>83</v>
      </c>
      <c r="BK429" s="228">
        <f>ROUND(I429*H429,2)</f>
        <v>0</v>
      </c>
      <c r="BL429" s="18" t="s">
        <v>264</v>
      </c>
      <c r="BM429" s="227" t="s">
        <v>699</v>
      </c>
    </row>
    <row r="430" s="13" customFormat="1">
      <c r="A430" s="13"/>
      <c r="B430" s="229"/>
      <c r="C430" s="230"/>
      <c r="D430" s="231" t="s">
        <v>180</v>
      </c>
      <c r="E430" s="232" t="s">
        <v>1</v>
      </c>
      <c r="F430" s="233" t="s">
        <v>499</v>
      </c>
      <c r="G430" s="230"/>
      <c r="H430" s="232" t="s">
        <v>1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9" t="s">
        <v>180</v>
      </c>
      <c r="AU430" s="239" t="s">
        <v>85</v>
      </c>
      <c r="AV430" s="13" t="s">
        <v>83</v>
      </c>
      <c r="AW430" s="13" t="s">
        <v>30</v>
      </c>
      <c r="AX430" s="13" t="s">
        <v>75</v>
      </c>
      <c r="AY430" s="239" t="s">
        <v>171</v>
      </c>
    </row>
    <row r="431" s="14" customFormat="1">
      <c r="A431" s="14"/>
      <c r="B431" s="240"/>
      <c r="C431" s="241"/>
      <c r="D431" s="231" t="s">
        <v>180</v>
      </c>
      <c r="E431" s="242" t="s">
        <v>1</v>
      </c>
      <c r="F431" s="243" t="s">
        <v>700</v>
      </c>
      <c r="G431" s="241"/>
      <c r="H431" s="244">
        <v>28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0" t="s">
        <v>180</v>
      </c>
      <c r="AU431" s="250" t="s">
        <v>85</v>
      </c>
      <c r="AV431" s="14" t="s">
        <v>85</v>
      </c>
      <c r="AW431" s="14" t="s">
        <v>30</v>
      </c>
      <c r="AX431" s="14" t="s">
        <v>83</v>
      </c>
      <c r="AY431" s="250" t="s">
        <v>171</v>
      </c>
    </row>
    <row r="432" s="2" customFormat="1" ht="24.15" customHeight="1">
      <c r="A432" s="39"/>
      <c r="B432" s="40"/>
      <c r="C432" s="216" t="s">
        <v>701</v>
      </c>
      <c r="D432" s="216" t="s">
        <v>174</v>
      </c>
      <c r="E432" s="217" t="s">
        <v>702</v>
      </c>
      <c r="F432" s="218" t="s">
        <v>703</v>
      </c>
      <c r="G432" s="219" t="s">
        <v>436</v>
      </c>
      <c r="H432" s="220">
        <v>2289</v>
      </c>
      <c r="I432" s="221"/>
      <c r="J432" s="222">
        <f>ROUND(I432*H432,2)</f>
        <v>0</v>
      </c>
      <c r="K432" s="218" t="s">
        <v>1</v>
      </c>
      <c r="L432" s="45"/>
      <c r="M432" s="223" t="s">
        <v>1</v>
      </c>
      <c r="N432" s="224" t="s">
        <v>40</v>
      </c>
      <c r="O432" s="92"/>
      <c r="P432" s="225">
        <f>O432*H432</f>
        <v>0</v>
      </c>
      <c r="Q432" s="225">
        <v>5.0000000000000002E-05</v>
      </c>
      <c r="R432" s="225">
        <f>Q432*H432</f>
        <v>0.11445000000000001</v>
      </c>
      <c r="S432" s="225">
        <v>0</v>
      </c>
      <c r="T432" s="226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7" t="s">
        <v>264</v>
      </c>
      <c r="AT432" s="227" t="s">
        <v>174</v>
      </c>
      <c r="AU432" s="227" t="s">
        <v>85</v>
      </c>
      <c r="AY432" s="18" t="s">
        <v>171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8" t="s">
        <v>83</v>
      </c>
      <c r="BK432" s="228">
        <f>ROUND(I432*H432,2)</f>
        <v>0</v>
      </c>
      <c r="BL432" s="18" t="s">
        <v>264</v>
      </c>
      <c r="BM432" s="227" t="s">
        <v>704</v>
      </c>
    </row>
    <row r="433" s="14" customFormat="1">
      <c r="A433" s="14"/>
      <c r="B433" s="240"/>
      <c r="C433" s="241"/>
      <c r="D433" s="231" t="s">
        <v>180</v>
      </c>
      <c r="E433" s="242" t="s">
        <v>1</v>
      </c>
      <c r="F433" s="243" t="s">
        <v>705</v>
      </c>
      <c r="G433" s="241"/>
      <c r="H433" s="244">
        <v>2289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0" t="s">
        <v>180</v>
      </c>
      <c r="AU433" s="250" t="s">
        <v>85</v>
      </c>
      <c r="AV433" s="14" t="s">
        <v>85</v>
      </c>
      <c r="AW433" s="14" t="s">
        <v>30</v>
      </c>
      <c r="AX433" s="14" t="s">
        <v>83</v>
      </c>
      <c r="AY433" s="250" t="s">
        <v>171</v>
      </c>
    </row>
    <row r="434" s="2" customFormat="1" ht="24.15" customHeight="1">
      <c r="A434" s="39"/>
      <c r="B434" s="40"/>
      <c r="C434" s="216" t="s">
        <v>706</v>
      </c>
      <c r="D434" s="216" t="s">
        <v>174</v>
      </c>
      <c r="E434" s="217" t="s">
        <v>707</v>
      </c>
      <c r="F434" s="218" t="s">
        <v>708</v>
      </c>
      <c r="G434" s="219" t="s">
        <v>487</v>
      </c>
      <c r="H434" s="283"/>
      <c r="I434" s="221"/>
      <c r="J434" s="222">
        <f>ROUND(I434*H434,2)</f>
        <v>0</v>
      </c>
      <c r="K434" s="218" t="s">
        <v>1</v>
      </c>
      <c r="L434" s="45"/>
      <c r="M434" s="223" t="s">
        <v>1</v>
      </c>
      <c r="N434" s="224" t="s">
        <v>40</v>
      </c>
      <c r="O434" s="92"/>
      <c r="P434" s="225">
        <f>O434*H434</f>
        <v>0</v>
      </c>
      <c r="Q434" s="225">
        <v>0</v>
      </c>
      <c r="R434" s="225">
        <f>Q434*H434</f>
        <v>0</v>
      </c>
      <c r="S434" s="225">
        <v>0</v>
      </c>
      <c r="T434" s="226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7" t="s">
        <v>264</v>
      </c>
      <c r="AT434" s="227" t="s">
        <v>174</v>
      </c>
      <c r="AU434" s="227" t="s">
        <v>85</v>
      </c>
      <c r="AY434" s="18" t="s">
        <v>171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8" t="s">
        <v>83</v>
      </c>
      <c r="BK434" s="228">
        <f>ROUND(I434*H434,2)</f>
        <v>0</v>
      </c>
      <c r="BL434" s="18" t="s">
        <v>264</v>
      </c>
      <c r="BM434" s="227" t="s">
        <v>709</v>
      </c>
    </row>
    <row r="435" s="12" customFormat="1" ht="22.8" customHeight="1">
      <c r="A435" s="12"/>
      <c r="B435" s="200"/>
      <c r="C435" s="201"/>
      <c r="D435" s="202" t="s">
        <v>74</v>
      </c>
      <c r="E435" s="214" t="s">
        <v>710</v>
      </c>
      <c r="F435" s="214" t="s">
        <v>711</v>
      </c>
      <c r="G435" s="201"/>
      <c r="H435" s="201"/>
      <c r="I435" s="204"/>
      <c r="J435" s="215">
        <f>BK435</f>
        <v>0</v>
      </c>
      <c r="K435" s="201"/>
      <c r="L435" s="206"/>
      <c r="M435" s="207"/>
      <c r="N435" s="208"/>
      <c r="O435" s="208"/>
      <c r="P435" s="209">
        <f>SUM(P436:P463)</f>
        <v>0</v>
      </c>
      <c r="Q435" s="208"/>
      <c r="R435" s="209">
        <f>SUM(R436:R463)</f>
        <v>0.071883000000000002</v>
      </c>
      <c r="S435" s="208"/>
      <c r="T435" s="210">
        <f>SUM(T436:T463)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1" t="s">
        <v>85</v>
      </c>
      <c r="AT435" s="212" t="s">
        <v>74</v>
      </c>
      <c r="AU435" s="212" t="s">
        <v>83</v>
      </c>
      <c r="AY435" s="211" t="s">
        <v>171</v>
      </c>
      <c r="BK435" s="213">
        <f>SUM(BK436:BK463)</f>
        <v>0</v>
      </c>
    </row>
    <row r="436" s="2" customFormat="1" ht="16.5" customHeight="1">
      <c r="A436" s="39"/>
      <c r="B436" s="40"/>
      <c r="C436" s="216" t="s">
        <v>712</v>
      </c>
      <c r="D436" s="216" t="s">
        <v>174</v>
      </c>
      <c r="E436" s="217" t="s">
        <v>713</v>
      </c>
      <c r="F436" s="218" t="s">
        <v>714</v>
      </c>
      <c r="G436" s="219" t="s">
        <v>412</v>
      </c>
      <c r="H436" s="220">
        <v>1</v>
      </c>
      <c r="I436" s="221"/>
      <c r="J436" s="222">
        <f>ROUND(I436*H436,2)</f>
        <v>0</v>
      </c>
      <c r="K436" s="218" t="s">
        <v>1</v>
      </c>
      <c r="L436" s="45"/>
      <c r="M436" s="223" t="s">
        <v>1</v>
      </c>
      <c r="N436" s="224" t="s">
        <v>40</v>
      </c>
      <c r="O436" s="92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7" t="s">
        <v>264</v>
      </c>
      <c r="AT436" s="227" t="s">
        <v>174</v>
      </c>
      <c r="AU436" s="227" t="s">
        <v>85</v>
      </c>
      <c r="AY436" s="18" t="s">
        <v>171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8" t="s">
        <v>83</v>
      </c>
      <c r="BK436" s="228">
        <f>ROUND(I436*H436,2)</f>
        <v>0</v>
      </c>
      <c r="BL436" s="18" t="s">
        <v>264</v>
      </c>
      <c r="BM436" s="227" t="s">
        <v>715</v>
      </c>
    </row>
    <row r="437" s="14" customFormat="1">
      <c r="A437" s="14"/>
      <c r="B437" s="240"/>
      <c r="C437" s="241"/>
      <c r="D437" s="231" t="s">
        <v>180</v>
      </c>
      <c r="E437" s="242" t="s">
        <v>1</v>
      </c>
      <c r="F437" s="243" t="s">
        <v>128</v>
      </c>
      <c r="G437" s="241"/>
      <c r="H437" s="244">
        <v>1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180</v>
      </c>
      <c r="AU437" s="250" t="s">
        <v>85</v>
      </c>
      <c r="AV437" s="14" t="s">
        <v>85</v>
      </c>
      <c r="AW437" s="14" t="s">
        <v>30</v>
      </c>
      <c r="AX437" s="14" t="s">
        <v>83</v>
      </c>
      <c r="AY437" s="250" t="s">
        <v>171</v>
      </c>
    </row>
    <row r="438" s="2" customFormat="1" ht="16.5" customHeight="1">
      <c r="A438" s="39"/>
      <c r="B438" s="40"/>
      <c r="C438" s="273" t="s">
        <v>716</v>
      </c>
      <c r="D438" s="273" t="s">
        <v>433</v>
      </c>
      <c r="E438" s="274" t="s">
        <v>717</v>
      </c>
      <c r="F438" s="275" t="s">
        <v>718</v>
      </c>
      <c r="G438" s="276" t="s">
        <v>412</v>
      </c>
      <c r="H438" s="277">
        <v>1</v>
      </c>
      <c r="I438" s="278"/>
      <c r="J438" s="279">
        <f>ROUND(I438*H438,2)</f>
        <v>0</v>
      </c>
      <c r="K438" s="275" t="s">
        <v>1</v>
      </c>
      <c r="L438" s="280"/>
      <c r="M438" s="281" t="s">
        <v>1</v>
      </c>
      <c r="N438" s="282" t="s">
        <v>40</v>
      </c>
      <c r="O438" s="92"/>
      <c r="P438" s="225">
        <f>O438*H438</f>
        <v>0</v>
      </c>
      <c r="Q438" s="225">
        <v>0.00010000000000000001</v>
      </c>
      <c r="R438" s="225">
        <f>Q438*H438</f>
        <v>0.00010000000000000001</v>
      </c>
      <c r="S438" s="225">
        <v>0</v>
      </c>
      <c r="T438" s="226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7" t="s">
        <v>127</v>
      </c>
      <c r="AT438" s="227" t="s">
        <v>433</v>
      </c>
      <c r="AU438" s="227" t="s">
        <v>85</v>
      </c>
      <c r="AY438" s="18" t="s">
        <v>171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8" t="s">
        <v>83</v>
      </c>
      <c r="BK438" s="228">
        <f>ROUND(I438*H438,2)</f>
        <v>0</v>
      </c>
      <c r="BL438" s="18" t="s">
        <v>264</v>
      </c>
      <c r="BM438" s="227" t="s">
        <v>719</v>
      </c>
    </row>
    <row r="439" s="2" customFormat="1" ht="16.5" customHeight="1">
      <c r="A439" s="39"/>
      <c r="B439" s="40"/>
      <c r="C439" s="216" t="s">
        <v>720</v>
      </c>
      <c r="D439" s="216" t="s">
        <v>174</v>
      </c>
      <c r="E439" s="217" t="s">
        <v>721</v>
      </c>
      <c r="F439" s="218" t="s">
        <v>722</v>
      </c>
      <c r="G439" s="219" t="s">
        <v>412</v>
      </c>
      <c r="H439" s="220">
        <v>6</v>
      </c>
      <c r="I439" s="221"/>
      <c r="J439" s="222">
        <f>ROUND(I439*H439,2)</f>
        <v>0</v>
      </c>
      <c r="K439" s="218" t="s">
        <v>1</v>
      </c>
      <c r="L439" s="45"/>
      <c r="M439" s="223" t="s">
        <v>1</v>
      </c>
      <c r="N439" s="224" t="s">
        <v>40</v>
      </c>
      <c r="O439" s="92"/>
      <c r="P439" s="225">
        <f>O439*H439</f>
        <v>0</v>
      </c>
      <c r="Q439" s="225">
        <v>0</v>
      </c>
      <c r="R439" s="225">
        <f>Q439*H439</f>
        <v>0</v>
      </c>
      <c r="S439" s="225">
        <v>0</v>
      </c>
      <c r="T439" s="226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7" t="s">
        <v>264</v>
      </c>
      <c r="AT439" s="227" t="s">
        <v>174</v>
      </c>
      <c r="AU439" s="227" t="s">
        <v>85</v>
      </c>
      <c r="AY439" s="18" t="s">
        <v>171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18" t="s">
        <v>83</v>
      </c>
      <c r="BK439" s="228">
        <f>ROUND(I439*H439,2)</f>
        <v>0</v>
      </c>
      <c r="BL439" s="18" t="s">
        <v>264</v>
      </c>
      <c r="BM439" s="227" t="s">
        <v>723</v>
      </c>
    </row>
    <row r="440" s="13" customFormat="1">
      <c r="A440" s="13"/>
      <c r="B440" s="229"/>
      <c r="C440" s="230"/>
      <c r="D440" s="231" t="s">
        <v>180</v>
      </c>
      <c r="E440" s="232" t="s">
        <v>1</v>
      </c>
      <c r="F440" s="233" t="s">
        <v>499</v>
      </c>
      <c r="G440" s="230"/>
      <c r="H440" s="232" t="s">
        <v>1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9" t="s">
        <v>180</v>
      </c>
      <c r="AU440" s="239" t="s">
        <v>85</v>
      </c>
      <c r="AV440" s="13" t="s">
        <v>83</v>
      </c>
      <c r="AW440" s="13" t="s">
        <v>30</v>
      </c>
      <c r="AX440" s="13" t="s">
        <v>75</v>
      </c>
      <c r="AY440" s="239" t="s">
        <v>171</v>
      </c>
    </row>
    <row r="441" s="14" customFormat="1">
      <c r="A441" s="14"/>
      <c r="B441" s="240"/>
      <c r="C441" s="241"/>
      <c r="D441" s="231" t="s">
        <v>180</v>
      </c>
      <c r="E441" s="242" t="s">
        <v>1</v>
      </c>
      <c r="F441" s="243" t="s">
        <v>724</v>
      </c>
      <c r="G441" s="241"/>
      <c r="H441" s="244">
        <v>6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0" t="s">
        <v>180</v>
      </c>
      <c r="AU441" s="250" t="s">
        <v>85</v>
      </c>
      <c r="AV441" s="14" t="s">
        <v>85</v>
      </c>
      <c r="AW441" s="14" t="s">
        <v>30</v>
      </c>
      <c r="AX441" s="14" t="s">
        <v>83</v>
      </c>
      <c r="AY441" s="250" t="s">
        <v>171</v>
      </c>
    </row>
    <row r="442" s="2" customFormat="1" ht="16.5" customHeight="1">
      <c r="A442" s="39"/>
      <c r="B442" s="40"/>
      <c r="C442" s="273" t="s">
        <v>725</v>
      </c>
      <c r="D442" s="273" t="s">
        <v>433</v>
      </c>
      <c r="E442" s="274" t="s">
        <v>726</v>
      </c>
      <c r="F442" s="275" t="s">
        <v>727</v>
      </c>
      <c r="G442" s="276" t="s">
        <v>412</v>
      </c>
      <c r="H442" s="277">
        <v>6</v>
      </c>
      <c r="I442" s="278"/>
      <c r="J442" s="279">
        <f>ROUND(I442*H442,2)</f>
        <v>0</v>
      </c>
      <c r="K442" s="275" t="s">
        <v>1</v>
      </c>
      <c r="L442" s="280"/>
      <c r="M442" s="281" t="s">
        <v>1</v>
      </c>
      <c r="N442" s="282" t="s">
        <v>40</v>
      </c>
      <c r="O442" s="92"/>
      <c r="P442" s="225">
        <f>O442*H442</f>
        <v>0</v>
      </c>
      <c r="Q442" s="225">
        <v>0.00010000000000000001</v>
      </c>
      <c r="R442" s="225">
        <f>Q442*H442</f>
        <v>0.00060000000000000006</v>
      </c>
      <c r="S442" s="225">
        <v>0</v>
      </c>
      <c r="T442" s="226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7" t="s">
        <v>127</v>
      </c>
      <c r="AT442" s="227" t="s">
        <v>433</v>
      </c>
      <c r="AU442" s="227" t="s">
        <v>85</v>
      </c>
      <c r="AY442" s="18" t="s">
        <v>171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8" t="s">
        <v>83</v>
      </c>
      <c r="BK442" s="228">
        <f>ROUND(I442*H442,2)</f>
        <v>0</v>
      </c>
      <c r="BL442" s="18" t="s">
        <v>264</v>
      </c>
      <c r="BM442" s="227" t="s">
        <v>728</v>
      </c>
    </row>
    <row r="443" s="2" customFormat="1" ht="33" customHeight="1">
      <c r="A443" s="39"/>
      <c r="B443" s="40"/>
      <c r="C443" s="216" t="s">
        <v>729</v>
      </c>
      <c r="D443" s="216" t="s">
        <v>174</v>
      </c>
      <c r="E443" s="217" t="s">
        <v>730</v>
      </c>
      <c r="F443" s="218" t="s">
        <v>731</v>
      </c>
      <c r="G443" s="219" t="s">
        <v>177</v>
      </c>
      <c r="H443" s="220">
        <v>342</v>
      </c>
      <c r="I443" s="221"/>
      <c r="J443" s="222">
        <f>ROUND(I443*H443,2)</f>
        <v>0</v>
      </c>
      <c r="K443" s="218" t="s">
        <v>1</v>
      </c>
      <c r="L443" s="45"/>
      <c r="M443" s="223" t="s">
        <v>1</v>
      </c>
      <c r="N443" s="224" t="s">
        <v>40</v>
      </c>
      <c r="O443" s="92"/>
      <c r="P443" s="225">
        <f>O443*H443</f>
        <v>0</v>
      </c>
      <c r="Q443" s="225">
        <v>0</v>
      </c>
      <c r="R443" s="225">
        <f>Q443*H443</f>
        <v>0</v>
      </c>
      <c r="S443" s="225">
        <v>0</v>
      </c>
      <c r="T443" s="226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7" t="s">
        <v>264</v>
      </c>
      <c r="AT443" s="227" t="s">
        <v>174</v>
      </c>
      <c r="AU443" s="227" t="s">
        <v>85</v>
      </c>
      <c r="AY443" s="18" t="s">
        <v>171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8" t="s">
        <v>83</v>
      </c>
      <c r="BK443" s="228">
        <f>ROUND(I443*H443,2)</f>
        <v>0</v>
      </c>
      <c r="BL443" s="18" t="s">
        <v>264</v>
      </c>
      <c r="BM443" s="227" t="s">
        <v>732</v>
      </c>
    </row>
    <row r="444" s="14" customFormat="1">
      <c r="A444" s="14"/>
      <c r="B444" s="240"/>
      <c r="C444" s="241"/>
      <c r="D444" s="231" t="s">
        <v>180</v>
      </c>
      <c r="E444" s="242" t="s">
        <v>1</v>
      </c>
      <c r="F444" s="243" t="s">
        <v>105</v>
      </c>
      <c r="G444" s="241"/>
      <c r="H444" s="244">
        <v>342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180</v>
      </c>
      <c r="AU444" s="250" t="s">
        <v>85</v>
      </c>
      <c r="AV444" s="14" t="s">
        <v>85</v>
      </c>
      <c r="AW444" s="14" t="s">
        <v>30</v>
      </c>
      <c r="AX444" s="14" t="s">
        <v>83</v>
      </c>
      <c r="AY444" s="250" t="s">
        <v>171</v>
      </c>
    </row>
    <row r="445" s="2" customFormat="1" ht="37.8" customHeight="1">
      <c r="A445" s="39"/>
      <c r="B445" s="40"/>
      <c r="C445" s="273" t="s">
        <v>733</v>
      </c>
      <c r="D445" s="273" t="s">
        <v>433</v>
      </c>
      <c r="E445" s="274" t="s">
        <v>734</v>
      </c>
      <c r="F445" s="275" t="s">
        <v>735</v>
      </c>
      <c r="G445" s="276" t="s">
        <v>177</v>
      </c>
      <c r="H445" s="277">
        <v>380</v>
      </c>
      <c r="I445" s="278"/>
      <c r="J445" s="279">
        <f>ROUND(I445*H445,2)</f>
        <v>0</v>
      </c>
      <c r="K445" s="275" t="s">
        <v>1</v>
      </c>
      <c r="L445" s="280"/>
      <c r="M445" s="281" t="s">
        <v>1</v>
      </c>
      <c r="N445" s="282" t="s">
        <v>40</v>
      </c>
      <c r="O445" s="92"/>
      <c r="P445" s="225">
        <f>O445*H445</f>
        <v>0</v>
      </c>
      <c r="Q445" s="225">
        <v>0.00018000000000000001</v>
      </c>
      <c r="R445" s="225">
        <f>Q445*H445</f>
        <v>0.068400000000000002</v>
      </c>
      <c r="S445" s="225">
        <v>0</v>
      </c>
      <c r="T445" s="226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7" t="s">
        <v>127</v>
      </c>
      <c r="AT445" s="227" t="s">
        <v>433</v>
      </c>
      <c r="AU445" s="227" t="s">
        <v>85</v>
      </c>
      <c r="AY445" s="18" t="s">
        <v>171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8" t="s">
        <v>83</v>
      </c>
      <c r="BK445" s="228">
        <f>ROUND(I445*H445,2)</f>
        <v>0</v>
      </c>
      <c r="BL445" s="18" t="s">
        <v>264</v>
      </c>
      <c r="BM445" s="227" t="s">
        <v>736</v>
      </c>
    </row>
    <row r="446" s="14" customFormat="1">
      <c r="A446" s="14"/>
      <c r="B446" s="240"/>
      <c r="C446" s="241"/>
      <c r="D446" s="231" t="s">
        <v>180</v>
      </c>
      <c r="E446" s="242" t="s">
        <v>1</v>
      </c>
      <c r="F446" s="243" t="s">
        <v>737</v>
      </c>
      <c r="G446" s="241"/>
      <c r="H446" s="244">
        <v>380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180</v>
      </c>
      <c r="AU446" s="250" t="s">
        <v>85</v>
      </c>
      <c r="AV446" s="14" t="s">
        <v>85</v>
      </c>
      <c r="AW446" s="14" t="s">
        <v>30</v>
      </c>
      <c r="AX446" s="14" t="s">
        <v>83</v>
      </c>
      <c r="AY446" s="250" t="s">
        <v>171</v>
      </c>
    </row>
    <row r="447" s="2" customFormat="1" ht="16.5" customHeight="1">
      <c r="A447" s="39"/>
      <c r="B447" s="40"/>
      <c r="C447" s="216" t="s">
        <v>738</v>
      </c>
      <c r="D447" s="216" t="s">
        <v>174</v>
      </c>
      <c r="E447" s="217" t="s">
        <v>739</v>
      </c>
      <c r="F447" s="218" t="s">
        <v>740</v>
      </c>
      <c r="G447" s="219" t="s">
        <v>283</v>
      </c>
      <c r="H447" s="220">
        <v>230</v>
      </c>
      <c r="I447" s="221"/>
      <c r="J447" s="222">
        <f>ROUND(I447*H447,2)</f>
        <v>0</v>
      </c>
      <c r="K447" s="218" t="s">
        <v>1</v>
      </c>
      <c r="L447" s="45"/>
      <c r="M447" s="223" t="s">
        <v>1</v>
      </c>
      <c r="N447" s="224" t="s">
        <v>40</v>
      </c>
      <c r="O447" s="92"/>
      <c r="P447" s="225">
        <f>O447*H447</f>
        <v>0</v>
      </c>
      <c r="Q447" s="225">
        <v>0</v>
      </c>
      <c r="R447" s="225">
        <f>Q447*H447</f>
        <v>0</v>
      </c>
      <c r="S447" s="225">
        <v>0</v>
      </c>
      <c r="T447" s="226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7" t="s">
        <v>264</v>
      </c>
      <c r="AT447" s="227" t="s">
        <v>174</v>
      </c>
      <c r="AU447" s="227" t="s">
        <v>85</v>
      </c>
      <c r="AY447" s="18" t="s">
        <v>171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8" t="s">
        <v>83</v>
      </c>
      <c r="BK447" s="228">
        <f>ROUND(I447*H447,2)</f>
        <v>0</v>
      </c>
      <c r="BL447" s="18" t="s">
        <v>264</v>
      </c>
      <c r="BM447" s="227" t="s">
        <v>741</v>
      </c>
    </row>
    <row r="448" s="14" customFormat="1">
      <c r="A448" s="14"/>
      <c r="B448" s="240"/>
      <c r="C448" s="241"/>
      <c r="D448" s="231" t="s">
        <v>180</v>
      </c>
      <c r="E448" s="242" t="s">
        <v>1</v>
      </c>
      <c r="F448" s="243" t="s">
        <v>742</v>
      </c>
      <c r="G448" s="241"/>
      <c r="H448" s="244">
        <v>230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180</v>
      </c>
      <c r="AU448" s="250" t="s">
        <v>85</v>
      </c>
      <c r="AV448" s="14" t="s">
        <v>85</v>
      </c>
      <c r="AW448" s="14" t="s">
        <v>30</v>
      </c>
      <c r="AX448" s="14" t="s">
        <v>83</v>
      </c>
      <c r="AY448" s="250" t="s">
        <v>171</v>
      </c>
    </row>
    <row r="449" s="2" customFormat="1" ht="24.15" customHeight="1">
      <c r="A449" s="39"/>
      <c r="B449" s="40"/>
      <c r="C449" s="273" t="s">
        <v>743</v>
      </c>
      <c r="D449" s="273" t="s">
        <v>433</v>
      </c>
      <c r="E449" s="274" t="s">
        <v>744</v>
      </c>
      <c r="F449" s="275" t="s">
        <v>745</v>
      </c>
      <c r="G449" s="276" t="s">
        <v>283</v>
      </c>
      <c r="H449" s="277">
        <v>278.30000000000001</v>
      </c>
      <c r="I449" s="278"/>
      <c r="J449" s="279">
        <f>ROUND(I449*H449,2)</f>
        <v>0</v>
      </c>
      <c r="K449" s="275" t="s">
        <v>1</v>
      </c>
      <c r="L449" s="280"/>
      <c r="M449" s="281" t="s">
        <v>1</v>
      </c>
      <c r="N449" s="282" t="s">
        <v>40</v>
      </c>
      <c r="O449" s="92"/>
      <c r="P449" s="225">
        <f>O449*H449</f>
        <v>0</v>
      </c>
      <c r="Q449" s="225">
        <v>1.0000000000000001E-05</v>
      </c>
      <c r="R449" s="225">
        <f>Q449*H449</f>
        <v>0.0027830000000000003</v>
      </c>
      <c r="S449" s="225">
        <v>0</v>
      </c>
      <c r="T449" s="226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7" t="s">
        <v>127</v>
      </c>
      <c r="AT449" s="227" t="s">
        <v>433</v>
      </c>
      <c r="AU449" s="227" t="s">
        <v>85</v>
      </c>
      <c r="AY449" s="18" t="s">
        <v>171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8" t="s">
        <v>83</v>
      </c>
      <c r="BK449" s="228">
        <f>ROUND(I449*H449,2)</f>
        <v>0</v>
      </c>
      <c r="BL449" s="18" t="s">
        <v>264</v>
      </c>
      <c r="BM449" s="227" t="s">
        <v>746</v>
      </c>
    </row>
    <row r="450" s="14" customFormat="1">
      <c r="A450" s="14"/>
      <c r="B450" s="240"/>
      <c r="C450" s="241"/>
      <c r="D450" s="231" t="s">
        <v>180</v>
      </c>
      <c r="E450" s="242" t="s">
        <v>1</v>
      </c>
      <c r="F450" s="243" t="s">
        <v>747</v>
      </c>
      <c r="G450" s="241"/>
      <c r="H450" s="244">
        <v>253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180</v>
      </c>
      <c r="AU450" s="250" t="s">
        <v>85</v>
      </c>
      <c r="AV450" s="14" t="s">
        <v>85</v>
      </c>
      <c r="AW450" s="14" t="s">
        <v>30</v>
      </c>
      <c r="AX450" s="14" t="s">
        <v>75</v>
      </c>
      <c r="AY450" s="250" t="s">
        <v>171</v>
      </c>
    </row>
    <row r="451" s="14" customFormat="1">
      <c r="A451" s="14"/>
      <c r="B451" s="240"/>
      <c r="C451" s="241"/>
      <c r="D451" s="231" t="s">
        <v>180</v>
      </c>
      <c r="E451" s="242" t="s">
        <v>1</v>
      </c>
      <c r="F451" s="243" t="s">
        <v>748</v>
      </c>
      <c r="G451" s="241"/>
      <c r="H451" s="244">
        <v>278.30000000000001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0" t="s">
        <v>180</v>
      </c>
      <c r="AU451" s="250" t="s">
        <v>85</v>
      </c>
      <c r="AV451" s="14" t="s">
        <v>85</v>
      </c>
      <c r="AW451" s="14" t="s">
        <v>30</v>
      </c>
      <c r="AX451" s="14" t="s">
        <v>83</v>
      </c>
      <c r="AY451" s="250" t="s">
        <v>171</v>
      </c>
    </row>
    <row r="452" s="2" customFormat="1" ht="24.15" customHeight="1">
      <c r="A452" s="39"/>
      <c r="B452" s="40"/>
      <c r="C452" s="216" t="s">
        <v>749</v>
      </c>
      <c r="D452" s="216" t="s">
        <v>174</v>
      </c>
      <c r="E452" s="217" t="s">
        <v>750</v>
      </c>
      <c r="F452" s="218" t="s">
        <v>751</v>
      </c>
      <c r="G452" s="219" t="s">
        <v>283</v>
      </c>
      <c r="H452" s="220">
        <v>5</v>
      </c>
      <c r="I452" s="221"/>
      <c r="J452" s="222">
        <f>ROUND(I452*H452,2)</f>
        <v>0</v>
      </c>
      <c r="K452" s="218" t="s">
        <v>1</v>
      </c>
      <c r="L452" s="45"/>
      <c r="M452" s="223" t="s">
        <v>1</v>
      </c>
      <c r="N452" s="224" t="s">
        <v>40</v>
      </c>
      <c r="O452" s="92"/>
      <c r="P452" s="225">
        <f>O452*H452</f>
        <v>0</v>
      </c>
      <c r="Q452" s="225">
        <v>0</v>
      </c>
      <c r="R452" s="225">
        <f>Q452*H452</f>
        <v>0</v>
      </c>
      <c r="S452" s="225">
        <v>0</v>
      </c>
      <c r="T452" s="226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7" t="s">
        <v>264</v>
      </c>
      <c r="AT452" s="227" t="s">
        <v>174</v>
      </c>
      <c r="AU452" s="227" t="s">
        <v>85</v>
      </c>
      <c r="AY452" s="18" t="s">
        <v>171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8" t="s">
        <v>83</v>
      </c>
      <c r="BK452" s="228">
        <f>ROUND(I452*H452,2)</f>
        <v>0</v>
      </c>
      <c r="BL452" s="18" t="s">
        <v>264</v>
      </c>
      <c r="BM452" s="227" t="s">
        <v>752</v>
      </c>
    </row>
    <row r="453" s="13" customFormat="1">
      <c r="A453" s="13"/>
      <c r="B453" s="229"/>
      <c r="C453" s="230"/>
      <c r="D453" s="231" t="s">
        <v>180</v>
      </c>
      <c r="E453" s="232" t="s">
        <v>1</v>
      </c>
      <c r="F453" s="233" t="s">
        <v>499</v>
      </c>
      <c r="G453" s="230"/>
      <c r="H453" s="232" t="s">
        <v>1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180</v>
      </c>
      <c r="AU453" s="239" t="s">
        <v>85</v>
      </c>
      <c r="AV453" s="13" t="s">
        <v>83</v>
      </c>
      <c r="AW453" s="13" t="s">
        <v>30</v>
      </c>
      <c r="AX453" s="13" t="s">
        <v>75</v>
      </c>
      <c r="AY453" s="239" t="s">
        <v>171</v>
      </c>
    </row>
    <row r="454" s="14" customFormat="1">
      <c r="A454" s="14"/>
      <c r="B454" s="240"/>
      <c r="C454" s="241"/>
      <c r="D454" s="231" t="s">
        <v>180</v>
      </c>
      <c r="E454" s="242" t="s">
        <v>1</v>
      </c>
      <c r="F454" s="243" t="s">
        <v>753</v>
      </c>
      <c r="G454" s="241"/>
      <c r="H454" s="244">
        <v>5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180</v>
      </c>
      <c r="AU454" s="250" t="s">
        <v>85</v>
      </c>
      <c r="AV454" s="14" t="s">
        <v>85</v>
      </c>
      <c r="AW454" s="14" t="s">
        <v>30</v>
      </c>
      <c r="AX454" s="14" t="s">
        <v>83</v>
      </c>
      <c r="AY454" s="250" t="s">
        <v>171</v>
      </c>
    </row>
    <row r="455" s="2" customFormat="1" ht="24.15" customHeight="1">
      <c r="A455" s="39"/>
      <c r="B455" s="40"/>
      <c r="C455" s="216" t="s">
        <v>754</v>
      </c>
      <c r="D455" s="216" t="s">
        <v>174</v>
      </c>
      <c r="E455" s="217" t="s">
        <v>755</v>
      </c>
      <c r="F455" s="218" t="s">
        <v>756</v>
      </c>
      <c r="G455" s="219" t="s">
        <v>283</v>
      </c>
      <c r="H455" s="220">
        <v>40</v>
      </c>
      <c r="I455" s="221"/>
      <c r="J455" s="222">
        <f>ROUND(I455*H455,2)</f>
        <v>0</v>
      </c>
      <c r="K455" s="218" t="s">
        <v>1</v>
      </c>
      <c r="L455" s="45"/>
      <c r="M455" s="223" t="s">
        <v>1</v>
      </c>
      <c r="N455" s="224" t="s">
        <v>40</v>
      </c>
      <c r="O455" s="92"/>
      <c r="P455" s="225">
        <f>O455*H455</f>
        <v>0</v>
      </c>
      <c r="Q455" s="225">
        <v>0</v>
      </c>
      <c r="R455" s="225">
        <f>Q455*H455</f>
        <v>0</v>
      </c>
      <c r="S455" s="225">
        <v>0</v>
      </c>
      <c r="T455" s="226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7" t="s">
        <v>264</v>
      </c>
      <c r="AT455" s="227" t="s">
        <v>174</v>
      </c>
      <c r="AU455" s="227" t="s">
        <v>85</v>
      </c>
      <c r="AY455" s="18" t="s">
        <v>171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8" t="s">
        <v>83</v>
      </c>
      <c r="BK455" s="228">
        <f>ROUND(I455*H455,2)</f>
        <v>0</v>
      </c>
      <c r="BL455" s="18" t="s">
        <v>264</v>
      </c>
      <c r="BM455" s="227" t="s">
        <v>757</v>
      </c>
    </row>
    <row r="456" s="13" customFormat="1">
      <c r="A456" s="13"/>
      <c r="B456" s="229"/>
      <c r="C456" s="230"/>
      <c r="D456" s="231" t="s">
        <v>180</v>
      </c>
      <c r="E456" s="232" t="s">
        <v>1</v>
      </c>
      <c r="F456" s="233" t="s">
        <v>499</v>
      </c>
      <c r="G456" s="230"/>
      <c r="H456" s="232" t="s">
        <v>1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9" t="s">
        <v>180</v>
      </c>
      <c r="AU456" s="239" t="s">
        <v>85</v>
      </c>
      <c r="AV456" s="13" t="s">
        <v>83</v>
      </c>
      <c r="AW456" s="13" t="s">
        <v>30</v>
      </c>
      <c r="AX456" s="13" t="s">
        <v>75</v>
      </c>
      <c r="AY456" s="239" t="s">
        <v>171</v>
      </c>
    </row>
    <row r="457" s="14" customFormat="1">
      <c r="A457" s="14"/>
      <c r="B457" s="240"/>
      <c r="C457" s="241"/>
      <c r="D457" s="231" t="s">
        <v>180</v>
      </c>
      <c r="E457" s="242" t="s">
        <v>1</v>
      </c>
      <c r="F457" s="243" t="s">
        <v>758</v>
      </c>
      <c r="G457" s="241"/>
      <c r="H457" s="244">
        <v>40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0" t="s">
        <v>180</v>
      </c>
      <c r="AU457" s="250" t="s">
        <v>85</v>
      </c>
      <c r="AV457" s="14" t="s">
        <v>85</v>
      </c>
      <c r="AW457" s="14" t="s">
        <v>30</v>
      </c>
      <c r="AX457" s="14" t="s">
        <v>83</v>
      </c>
      <c r="AY457" s="250" t="s">
        <v>171</v>
      </c>
    </row>
    <row r="458" s="2" customFormat="1" ht="24.15" customHeight="1">
      <c r="A458" s="39"/>
      <c r="B458" s="40"/>
      <c r="C458" s="216" t="s">
        <v>759</v>
      </c>
      <c r="D458" s="216" t="s">
        <v>174</v>
      </c>
      <c r="E458" s="217" t="s">
        <v>760</v>
      </c>
      <c r="F458" s="218" t="s">
        <v>761</v>
      </c>
      <c r="G458" s="219" t="s">
        <v>283</v>
      </c>
      <c r="H458" s="220">
        <v>115</v>
      </c>
      <c r="I458" s="221"/>
      <c r="J458" s="222">
        <f>ROUND(I458*H458,2)</f>
        <v>0</v>
      </c>
      <c r="K458" s="218" t="s">
        <v>1</v>
      </c>
      <c r="L458" s="45"/>
      <c r="M458" s="223" t="s">
        <v>1</v>
      </c>
      <c r="N458" s="224" t="s">
        <v>40</v>
      </c>
      <c r="O458" s="92"/>
      <c r="P458" s="225">
        <f>O458*H458</f>
        <v>0</v>
      </c>
      <c r="Q458" s="225">
        <v>0</v>
      </c>
      <c r="R458" s="225">
        <f>Q458*H458</f>
        <v>0</v>
      </c>
      <c r="S458" s="225">
        <v>0</v>
      </c>
      <c r="T458" s="22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7" t="s">
        <v>264</v>
      </c>
      <c r="AT458" s="227" t="s">
        <v>174</v>
      </c>
      <c r="AU458" s="227" t="s">
        <v>85</v>
      </c>
      <c r="AY458" s="18" t="s">
        <v>171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8" t="s">
        <v>83</v>
      </c>
      <c r="BK458" s="228">
        <f>ROUND(I458*H458,2)</f>
        <v>0</v>
      </c>
      <c r="BL458" s="18" t="s">
        <v>264</v>
      </c>
      <c r="BM458" s="227" t="s">
        <v>762</v>
      </c>
    </row>
    <row r="459" s="13" customFormat="1">
      <c r="A459" s="13"/>
      <c r="B459" s="229"/>
      <c r="C459" s="230"/>
      <c r="D459" s="231" t="s">
        <v>180</v>
      </c>
      <c r="E459" s="232" t="s">
        <v>1</v>
      </c>
      <c r="F459" s="233" t="s">
        <v>499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180</v>
      </c>
      <c r="AU459" s="239" t="s">
        <v>85</v>
      </c>
      <c r="AV459" s="13" t="s">
        <v>83</v>
      </c>
      <c r="AW459" s="13" t="s">
        <v>30</v>
      </c>
      <c r="AX459" s="13" t="s">
        <v>75</v>
      </c>
      <c r="AY459" s="239" t="s">
        <v>171</v>
      </c>
    </row>
    <row r="460" s="14" customFormat="1">
      <c r="A460" s="14"/>
      <c r="B460" s="240"/>
      <c r="C460" s="241"/>
      <c r="D460" s="231" t="s">
        <v>180</v>
      </c>
      <c r="E460" s="242" t="s">
        <v>1</v>
      </c>
      <c r="F460" s="243" t="s">
        <v>763</v>
      </c>
      <c r="G460" s="241"/>
      <c r="H460" s="244">
        <v>115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180</v>
      </c>
      <c r="AU460" s="250" t="s">
        <v>85</v>
      </c>
      <c r="AV460" s="14" t="s">
        <v>85</v>
      </c>
      <c r="AW460" s="14" t="s">
        <v>30</v>
      </c>
      <c r="AX460" s="14" t="s">
        <v>83</v>
      </c>
      <c r="AY460" s="250" t="s">
        <v>171</v>
      </c>
    </row>
    <row r="461" s="2" customFormat="1" ht="24.15" customHeight="1">
      <c r="A461" s="39"/>
      <c r="B461" s="40"/>
      <c r="C461" s="216" t="s">
        <v>764</v>
      </c>
      <c r="D461" s="216" t="s">
        <v>174</v>
      </c>
      <c r="E461" s="217" t="s">
        <v>765</v>
      </c>
      <c r="F461" s="218" t="s">
        <v>766</v>
      </c>
      <c r="G461" s="219" t="s">
        <v>177</v>
      </c>
      <c r="H461" s="220">
        <v>342</v>
      </c>
      <c r="I461" s="221"/>
      <c r="J461" s="222">
        <f>ROUND(I461*H461,2)</f>
        <v>0</v>
      </c>
      <c r="K461" s="218" t="s">
        <v>1</v>
      </c>
      <c r="L461" s="45"/>
      <c r="M461" s="223" t="s">
        <v>1</v>
      </c>
      <c r="N461" s="224" t="s">
        <v>40</v>
      </c>
      <c r="O461" s="92"/>
      <c r="P461" s="225">
        <f>O461*H461</f>
        <v>0</v>
      </c>
      <c r="Q461" s="225">
        <v>0</v>
      </c>
      <c r="R461" s="225">
        <f>Q461*H461</f>
        <v>0</v>
      </c>
      <c r="S461" s="225">
        <v>0</v>
      </c>
      <c r="T461" s="226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7" t="s">
        <v>264</v>
      </c>
      <c r="AT461" s="227" t="s">
        <v>174</v>
      </c>
      <c r="AU461" s="227" t="s">
        <v>85</v>
      </c>
      <c r="AY461" s="18" t="s">
        <v>171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8" t="s">
        <v>83</v>
      </c>
      <c r="BK461" s="228">
        <f>ROUND(I461*H461,2)</f>
        <v>0</v>
      </c>
      <c r="BL461" s="18" t="s">
        <v>264</v>
      </c>
      <c r="BM461" s="227" t="s">
        <v>767</v>
      </c>
    </row>
    <row r="462" s="14" customFormat="1">
      <c r="A462" s="14"/>
      <c r="B462" s="240"/>
      <c r="C462" s="241"/>
      <c r="D462" s="231" t="s">
        <v>180</v>
      </c>
      <c r="E462" s="242" t="s">
        <v>1</v>
      </c>
      <c r="F462" s="243" t="s">
        <v>105</v>
      </c>
      <c r="G462" s="241"/>
      <c r="H462" s="244">
        <v>342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180</v>
      </c>
      <c r="AU462" s="250" t="s">
        <v>85</v>
      </c>
      <c r="AV462" s="14" t="s">
        <v>85</v>
      </c>
      <c r="AW462" s="14" t="s">
        <v>30</v>
      </c>
      <c r="AX462" s="14" t="s">
        <v>83</v>
      </c>
      <c r="AY462" s="250" t="s">
        <v>171</v>
      </c>
    </row>
    <row r="463" s="2" customFormat="1" ht="24.15" customHeight="1">
      <c r="A463" s="39"/>
      <c r="B463" s="40"/>
      <c r="C463" s="216" t="s">
        <v>768</v>
      </c>
      <c r="D463" s="216" t="s">
        <v>174</v>
      </c>
      <c r="E463" s="217" t="s">
        <v>769</v>
      </c>
      <c r="F463" s="218" t="s">
        <v>770</v>
      </c>
      <c r="G463" s="219" t="s">
        <v>487</v>
      </c>
      <c r="H463" s="283"/>
      <c r="I463" s="221"/>
      <c r="J463" s="222">
        <f>ROUND(I463*H463,2)</f>
        <v>0</v>
      </c>
      <c r="K463" s="218" t="s">
        <v>1</v>
      </c>
      <c r="L463" s="45"/>
      <c r="M463" s="223" t="s">
        <v>1</v>
      </c>
      <c r="N463" s="224" t="s">
        <v>40</v>
      </c>
      <c r="O463" s="92"/>
      <c r="P463" s="225">
        <f>O463*H463</f>
        <v>0</v>
      </c>
      <c r="Q463" s="225">
        <v>0</v>
      </c>
      <c r="R463" s="225">
        <f>Q463*H463</f>
        <v>0</v>
      </c>
      <c r="S463" s="225">
        <v>0</v>
      </c>
      <c r="T463" s="226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7" t="s">
        <v>264</v>
      </c>
      <c r="AT463" s="227" t="s">
        <v>174</v>
      </c>
      <c r="AU463" s="227" t="s">
        <v>85</v>
      </c>
      <c r="AY463" s="18" t="s">
        <v>171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8" t="s">
        <v>83</v>
      </c>
      <c r="BK463" s="228">
        <f>ROUND(I463*H463,2)</f>
        <v>0</v>
      </c>
      <c r="BL463" s="18" t="s">
        <v>264</v>
      </c>
      <c r="BM463" s="227" t="s">
        <v>771</v>
      </c>
    </row>
    <row r="464" s="12" customFormat="1" ht="22.8" customHeight="1">
      <c r="A464" s="12"/>
      <c r="B464" s="200"/>
      <c r="C464" s="201"/>
      <c r="D464" s="202" t="s">
        <v>74</v>
      </c>
      <c r="E464" s="214" t="s">
        <v>772</v>
      </c>
      <c r="F464" s="214" t="s">
        <v>773</v>
      </c>
      <c r="G464" s="201"/>
      <c r="H464" s="201"/>
      <c r="I464" s="204"/>
      <c r="J464" s="215">
        <f>BK464</f>
        <v>0</v>
      </c>
      <c r="K464" s="201"/>
      <c r="L464" s="206"/>
      <c r="M464" s="207"/>
      <c r="N464" s="208"/>
      <c r="O464" s="208"/>
      <c r="P464" s="209">
        <f>SUM(P465:P486)</f>
        <v>0</v>
      </c>
      <c r="Q464" s="208"/>
      <c r="R464" s="209">
        <f>SUM(R465:R486)</f>
        <v>0.24124996799999998</v>
      </c>
      <c r="S464" s="208"/>
      <c r="T464" s="210">
        <f>SUM(T465:T486)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11" t="s">
        <v>85</v>
      </c>
      <c r="AT464" s="212" t="s">
        <v>74</v>
      </c>
      <c r="AU464" s="212" t="s">
        <v>83</v>
      </c>
      <c r="AY464" s="211" t="s">
        <v>171</v>
      </c>
      <c r="BK464" s="213">
        <f>SUM(BK465:BK486)</f>
        <v>0</v>
      </c>
    </row>
    <row r="465" s="2" customFormat="1" ht="24.15" customHeight="1">
      <c r="A465" s="39"/>
      <c r="B465" s="40"/>
      <c r="C465" s="216" t="s">
        <v>774</v>
      </c>
      <c r="D465" s="216" t="s">
        <v>174</v>
      </c>
      <c r="E465" s="217" t="s">
        <v>775</v>
      </c>
      <c r="F465" s="218" t="s">
        <v>776</v>
      </c>
      <c r="G465" s="219" t="s">
        <v>177</v>
      </c>
      <c r="H465" s="220">
        <v>1116.8979999999999</v>
      </c>
      <c r="I465" s="221"/>
      <c r="J465" s="222">
        <f>ROUND(I465*H465,2)</f>
        <v>0</v>
      </c>
      <c r="K465" s="218" t="s">
        <v>1</v>
      </c>
      <c r="L465" s="45"/>
      <c r="M465" s="223" t="s">
        <v>1</v>
      </c>
      <c r="N465" s="224" t="s">
        <v>40</v>
      </c>
      <c r="O465" s="92"/>
      <c r="P465" s="225">
        <f>O465*H465</f>
        <v>0</v>
      </c>
      <c r="Q465" s="225">
        <v>0</v>
      </c>
      <c r="R465" s="225">
        <f>Q465*H465</f>
        <v>0</v>
      </c>
      <c r="S465" s="225">
        <v>0</v>
      </c>
      <c r="T465" s="226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7" t="s">
        <v>264</v>
      </c>
      <c r="AT465" s="227" t="s">
        <v>174</v>
      </c>
      <c r="AU465" s="227" t="s">
        <v>85</v>
      </c>
      <c r="AY465" s="18" t="s">
        <v>171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8" t="s">
        <v>83</v>
      </c>
      <c r="BK465" s="228">
        <f>ROUND(I465*H465,2)</f>
        <v>0</v>
      </c>
      <c r="BL465" s="18" t="s">
        <v>264</v>
      </c>
      <c r="BM465" s="227" t="s">
        <v>777</v>
      </c>
    </row>
    <row r="466" s="14" customFormat="1">
      <c r="A466" s="14"/>
      <c r="B466" s="240"/>
      <c r="C466" s="241"/>
      <c r="D466" s="231" t="s">
        <v>180</v>
      </c>
      <c r="E466" s="242" t="s">
        <v>1</v>
      </c>
      <c r="F466" s="243" t="s">
        <v>115</v>
      </c>
      <c r="G466" s="241"/>
      <c r="H466" s="244">
        <v>1116.8979999999999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180</v>
      </c>
      <c r="AU466" s="250" t="s">
        <v>85</v>
      </c>
      <c r="AV466" s="14" t="s">
        <v>85</v>
      </c>
      <c r="AW466" s="14" t="s">
        <v>30</v>
      </c>
      <c r="AX466" s="14" t="s">
        <v>83</v>
      </c>
      <c r="AY466" s="250" t="s">
        <v>171</v>
      </c>
    </row>
    <row r="467" s="2" customFormat="1" ht="24.15" customHeight="1">
      <c r="A467" s="39"/>
      <c r="B467" s="40"/>
      <c r="C467" s="216" t="s">
        <v>778</v>
      </c>
      <c r="D467" s="216" t="s">
        <v>174</v>
      </c>
      <c r="E467" s="217" t="s">
        <v>779</v>
      </c>
      <c r="F467" s="218" t="s">
        <v>780</v>
      </c>
      <c r="G467" s="219" t="s">
        <v>177</v>
      </c>
      <c r="H467" s="220">
        <v>1116.8979999999999</v>
      </c>
      <c r="I467" s="221"/>
      <c r="J467" s="222">
        <f>ROUND(I467*H467,2)</f>
        <v>0</v>
      </c>
      <c r="K467" s="218" t="s">
        <v>1</v>
      </c>
      <c r="L467" s="45"/>
      <c r="M467" s="223" t="s">
        <v>1</v>
      </c>
      <c r="N467" s="224" t="s">
        <v>40</v>
      </c>
      <c r="O467" s="92"/>
      <c r="P467" s="225">
        <f>O467*H467</f>
        <v>0</v>
      </c>
      <c r="Q467" s="225">
        <v>0.00021599999999999999</v>
      </c>
      <c r="R467" s="225">
        <f>Q467*H467</f>
        <v>0.24124996799999998</v>
      </c>
      <c r="S467" s="225">
        <v>0</v>
      </c>
      <c r="T467" s="226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7" t="s">
        <v>264</v>
      </c>
      <c r="AT467" s="227" t="s">
        <v>174</v>
      </c>
      <c r="AU467" s="227" t="s">
        <v>85</v>
      </c>
      <c r="AY467" s="18" t="s">
        <v>171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8" t="s">
        <v>83</v>
      </c>
      <c r="BK467" s="228">
        <f>ROUND(I467*H467,2)</f>
        <v>0</v>
      </c>
      <c r="BL467" s="18" t="s">
        <v>264</v>
      </c>
      <c r="BM467" s="227" t="s">
        <v>781</v>
      </c>
    </row>
    <row r="468" s="13" customFormat="1">
      <c r="A468" s="13"/>
      <c r="B468" s="229"/>
      <c r="C468" s="230"/>
      <c r="D468" s="231" t="s">
        <v>180</v>
      </c>
      <c r="E468" s="232" t="s">
        <v>1</v>
      </c>
      <c r="F468" s="233" t="s">
        <v>221</v>
      </c>
      <c r="G468" s="230"/>
      <c r="H468" s="232" t="s">
        <v>1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180</v>
      </c>
      <c r="AU468" s="239" t="s">
        <v>85</v>
      </c>
      <c r="AV468" s="13" t="s">
        <v>83</v>
      </c>
      <c r="AW468" s="13" t="s">
        <v>30</v>
      </c>
      <c r="AX468" s="13" t="s">
        <v>75</v>
      </c>
      <c r="AY468" s="239" t="s">
        <v>171</v>
      </c>
    </row>
    <row r="469" s="13" customFormat="1">
      <c r="A469" s="13"/>
      <c r="B469" s="229"/>
      <c r="C469" s="230"/>
      <c r="D469" s="231" t="s">
        <v>180</v>
      </c>
      <c r="E469" s="232" t="s">
        <v>1</v>
      </c>
      <c r="F469" s="233" t="s">
        <v>782</v>
      </c>
      <c r="G469" s="230"/>
      <c r="H469" s="232" t="s">
        <v>1</v>
      </c>
      <c r="I469" s="234"/>
      <c r="J469" s="230"/>
      <c r="K469" s="230"/>
      <c r="L469" s="235"/>
      <c r="M469" s="236"/>
      <c r="N469" s="237"/>
      <c r="O469" s="237"/>
      <c r="P469" s="237"/>
      <c r="Q469" s="237"/>
      <c r="R469" s="237"/>
      <c r="S469" s="237"/>
      <c r="T469" s="23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9" t="s">
        <v>180</v>
      </c>
      <c r="AU469" s="239" t="s">
        <v>85</v>
      </c>
      <c r="AV469" s="13" t="s">
        <v>83</v>
      </c>
      <c r="AW469" s="13" t="s">
        <v>30</v>
      </c>
      <c r="AX469" s="13" t="s">
        <v>75</v>
      </c>
      <c r="AY469" s="239" t="s">
        <v>171</v>
      </c>
    </row>
    <row r="470" s="14" customFormat="1">
      <c r="A470" s="14"/>
      <c r="B470" s="240"/>
      <c r="C470" s="241"/>
      <c r="D470" s="231" t="s">
        <v>180</v>
      </c>
      <c r="E470" s="242" t="s">
        <v>1</v>
      </c>
      <c r="F470" s="243" t="s">
        <v>783</v>
      </c>
      <c r="G470" s="241"/>
      <c r="H470" s="244">
        <v>684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0" t="s">
        <v>180</v>
      </c>
      <c r="AU470" s="250" t="s">
        <v>85</v>
      </c>
      <c r="AV470" s="14" t="s">
        <v>85</v>
      </c>
      <c r="AW470" s="14" t="s">
        <v>30</v>
      </c>
      <c r="AX470" s="14" t="s">
        <v>75</v>
      </c>
      <c r="AY470" s="250" t="s">
        <v>171</v>
      </c>
    </row>
    <row r="471" s="16" customFormat="1">
      <c r="A471" s="16"/>
      <c r="B471" s="262"/>
      <c r="C471" s="263"/>
      <c r="D471" s="231" t="s">
        <v>180</v>
      </c>
      <c r="E471" s="264" t="s">
        <v>1</v>
      </c>
      <c r="F471" s="265" t="s">
        <v>234</v>
      </c>
      <c r="G471" s="263"/>
      <c r="H471" s="266">
        <v>684</v>
      </c>
      <c r="I471" s="267"/>
      <c r="J471" s="263"/>
      <c r="K471" s="263"/>
      <c r="L471" s="268"/>
      <c r="M471" s="269"/>
      <c r="N471" s="270"/>
      <c r="O471" s="270"/>
      <c r="P471" s="270"/>
      <c r="Q471" s="270"/>
      <c r="R471" s="270"/>
      <c r="S471" s="270"/>
      <c r="T471" s="271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T471" s="272" t="s">
        <v>180</v>
      </c>
      <c r="AU471" s="272" t="s">
        <v>85</v>
      </c>
      <c r="AV471" s="16" t="s">
        <v>189</v>
      </c>
      <c r="AW471" s="16" t="s">
        <v>30</v>
      </c>
      <c r="AX471" s="16" t="s">
        <v>75</v>
      </c>
      <c r="AY471" s="272" t="s">
        <v>171</v>
      </c>
    </row>
    <row r="472" s="13" customFormat="1">
      <c r="A472" s="13"/>
      <c r="B472" s="229"/>
      <c r="C472" s="230"/>
      <c r="D472" s="231" t="s">
        <v>180</v>
      </c>
      <c r="E472" s="232" t="s">
        <v>1</v>
      </c>
      <c r="F472" s="233" t="s">
        <v>784</v>
      </c>
      <c r="G472" s="230"/>
      <c r="H472" s="232" t="s">
        <v>1</v>
      </c>
      <c r="I472" s="234"/>
      <c r="J472" s="230"/>
      <c r="K472" s="230"/>
      <c r="L472" s="235"/>
      <c r="M472" s="236"/>
      <c r="N472" s="237"/>
      <c r="O472" s="237"/>
      <c r="P472" s="237"/>
      <c r="Q472" s="237"/>
      <c r="R472" s="237"/>
      <c r="S472" s="237"/>
      <c r="T472" s="23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9" t="s">
        <v>180</v>
      </c>
      <c r="AU472" s="239" t="s">
        <v>85</v>
      </c>
      <c r="AV472" s="13" t="s">
        <v>83</v>
      </c>
      <c r="AW472" s="13" t="s">
        <v>30</v>
      </c>
      <c r="AX472" s="13" t="s">
        <v>75</v>
      </c>
      <c r="AY472" s="239" t="s">
        <v>171</v>
      </c>
    </row>
    <row r="473" s="14" customFormat="1">
      <c r="A473" s="14"/>
      <c r="B473" s="240"/>
      <c r="C473" s="241"/>
      <c r="D473" s="231" t="s">
        <v>180</v>
      </c>
      <c r="E473" s="242" t="s">
        <v>1</v>
      </c>
      <c r="F473" s="243" t="s">
        <v>785</v>
      </c>
      <c r="G473" s="241"/>
      <c r="H473" s="244">
        <v>53.82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0" t="s">
        <v>180</v>
      </c>
      <c r="AU473" s="250" t="s">
        <v>85</v>
      </c>
      <c r="AV473" s="14" t="s">
        <v>85</v>
      </c>
      <c r="AW473" s="14" t="s">
        <v>30</v>
      </c>
      <c r="AX473" s="14" t="s">
        <v>75</v>
      </c>
      <c r="AY473" s="250" t="s">
        <v>171</v>
      </c>
    </row>
    <row r="474" s="14" customFormat="1">
      <c r="A474" s="14"/>
      <c r="B474" s="240"/>
      <c r="C474" s="241"/>
      <c r="D474" s="231" t="s">
        <v>180</v>
      </c>
      <c r="E474" s="242" t="s">
        <v>1</v>
      </c>
      <c r="F474" s="243" t="s">
        <v>786</v>
      </c>
      <c r="G474" s="241"/>
      <c r="H474" s="244">
        <v>40.960000000000001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180</v>
      </c>
      <c r="AU474" s="250" t="s">
        <v>85</v>
      </c>
      <c r="AV474" s="14" t="s">
        <v>85</v>
      </c>
      <c r="AW474" s="14" t="s">
        <v>30</v>
      </c>
      <c r="AX474" s="14" t="s">
        <v>75</v>
      </c>
      <c r="AY474" s="250" t="s">
        <v>171</v>
      </c>
    </row>
    <row r="475" s="14" customFormat="1">
      <c r="A475" s="14"/>
      <c r="B475" s="240"/>
      <c r="C475" s="241"/>
      <c r="D475" s="231" t="s">
        <v>180</v>
      </c>
      <c r="E475" s="242" t="s">
        <v>1</v>
      </c>
      <c r="F475" s="243" t="s">
        <v>787</v>
      </c>
      <c r="G475" s="241"/>
      <c r="H475" s="244">
        <v>49.607999999999997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180</v>
      </c>
      <c r="AU475" s="250" t="s">
        <v>85</v>
      </c>
      <c r="AV475" s="14" t="s">
        <v>85</v>
      </c>
      <c r="AW475" s="14" t="s">
        <v>30</v>
      </c>
      <c r="AX475" s="14" t="s">
        <v>75</v>
      </c>
      <c r="AY475" s="250" t="s">
        <v>171</v>
      </c>
    </row>
    <row r="476" s="14" customFormat="1">
      <c r="A476" s="14"/>
      <c r="B476" s="240"/>
      <c r="C476" s="241"/>
      <c r="D476" s="231" t="s">
        <v>180</v>
      </c>
      <c r="E476" s="242" t="s">
        <v>1</v>
      </c>
      <c r="F476" s="243" t="s">
        <v>788</v>
      </c>
      <c r="G476" s="241"/>
      <c r="H476" s="244">
        <v>14.784000000000001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0" t="s">
        <v>180</v>
      </c>
      <c r="AU476" s="250" t="s">
        <v>85</v>
      </c>
      <c r="AV476" s="14" t="s">
        <v>85</v>
      </c>
      <c r="AW476" s="14" t="s">
        <v>30</v>
      </c>
      <c r="AX476" s="14" t="s">
        <v>75</v>
      </c>
      <c r="AY476" s="250" t="s">
        <v>171</v>
      </c>
    </row>
    <row r="477" s="14" customFormat="1">
      <c r="A477" s="14"/>
      <c r="B477" s="240"/>
      <c r="C477" s="241"/>
      <c r="D477" s="231" t="s">
        <v>180</v>
      </c>
      <c r="E477" s="242" t="s">
        <v>1</v>
      </c>
      <c r="F477" s="243" t="s">
        <v>789</v>
      </c>
      <c r="G477" s="241"/>
      <c r="H477" s="244">
        <v>32.648000000000003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180</v>
      </c>
      <c r="AU477" s="250" t="s">
        <v>85</v>
      </c>
      <c r="AV477" s="14" t="s">
        <v>85</v>
      </c>
      <c r="AW477" s="14" t="s">
        <v>30</v>
      </c>
      <c r="AX477" s="14" t="s">
        <v>75</v>
      </c>
      <c r="AY477" s="250" t="s">
        <v>171</v>
      </c>
    </row>
    <row r="478" s="14" customFormat="1">
      <c r="A478" s="14"/>
      <c r="B478" s="240"/>
      <c r="C478" s="241"/>
      <c r="D478" s="231" t="s">
        <v>180</v>
      </c>
      <c r="E478" s="242" t="s">
        <v>1</v>
      </c>
      <c r="F478" s="243" t="s">
        <v>790</v>
      </c>
      <c r="G478" s="241"/>
      <c r="H478" s="244">
        <v>12.960000000000001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180</v>
      </c>
      <c r="AU478" s="250" t="s">
        <v>85</v>
      </c>
      <c r="AV478" s="14" t="s">
        <v>85</v>
      </c>
      <c r="AW478" s="14" t="s">
        <v>30</v>
      </c>
      <c r="AX478" s="14" t="s">
        <v>75</v>
      </c>
      <c r="AY478" s="250" t="s">
        <v>171</v>
      </c>
    </row>
    <row r="479" s="14" customFormat="1">
      <c r="A479" s="14"/>
      <c r="B479" s="240"/>
      <c r="C479" s="241"/>
      <c r="D479" s="231" t="s">
        <v>180</v>
      </c>
      <c r="E479" s="242" t="s">
        <v>1</v>
      </c>
      <c r="F479" s="243" t="s">
        <v>791</v>
      </c>
      <c r="G479" s="241"/>
      <c r="H479" s="244">
        <v>5.4400000000000004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180</v>
      </c>
      <c r="AU479" s="250" t="s">
        <v>85</v>
      </c>
      <c r="AV479" s="14" t="s">
        <v>85</v>
      </c>
      <c r="AW479" s="14" t="s">
        <v>30</v>
      </c>
      <c r="AX479" s="14" t="s">
        <v>75</v>
      </c>
      <c r="AY479" s="250" t="s">
        <v>171</v>
      </c>
    </row>
    <row r="480" s="14" customFormat="1">
      <c r="A480" s="14"/>
      <c r="B480" s="240"/>
      <c r="C480" s="241"/>
      <c r="D480" s="231" t="s">
        <v>180</v>
      </c>
      <c r="E480" s="242" t="s">
        <v>1</v>
      </c>
      <c r="F480" s="243" t="s">
        <v>792</v>
      </c>
      <c r="G480" s="241"/>
      <c r="H480" s="244">
        <v>131.66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180</v>
      </c>
      <c r="AU480" s="250" t="s">
        <v>85</v>
      </c>
      <c r="AV480" s="14" t="s">
        <v>85</v>
      </c>
      <c r="AW480" s="14" t="s">
        <v>30</v>
      </c>
      <c r="AX480" s="14" t="s">
        <v>75</v>
      </c>
      <c r="AY480" s="250" t="s">
        <v>171</v>
      </c>
    </row>
    <row r="481" s="14" customFormat="1">
      <c r="A481" s="14"/>
      <c r="B481" s="240"/>
      <c r="C481" s="241"/>
      <c r="D481" s="231" t="s">
        <v>180</v>
      </c>
      <c r="E481" s="242" t="s">
        <v>1</v>
      </c>
      <c r="F481" s="243" t="s">
        <v>793</v>
      </c>
      <c r="G481" s="241"/>
      <c r="H481" s="244">
        <v>54.527999999999999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0" t="s">
        <v>180</v>
      </c>
      <c r="AU481" s="250" t="s">
        <v>85</v>
      </c>
      <c r="AV481" s="14" t="s">
        <v>85</v>
      </c>
      <c r="AW481" s="14" t="s">
        <v>30</v>
      </c>
      <c r="AX481" s="14" t="s">
        <v>75</v>
      </c>
      <c r="AY481" s="250" t="s">
        <v>171</v>
      </c>
    </row>
    <row r="482" s="14" customFormat="1">
      <c r="A482" s="14"/>
      <c r="B482" s="240"/>
      <c r="C482" s="241"/>
      <c r="D482" s="231" t="s">
        <v>180</v>
      </c>
      <c r="E482" s="242" t="s">
        <v>1</v>
      </c>
      <c r="F482" s="243" t="s">
        <v>794</v>
      </c>
      <c r="G482" s="241"/>
      <c r="H482" s="244">
        <v>7.7439999999999998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180</v>
      </c>
      <c r="AU482" s="250" t="s">
        <v>85</v>
      </c>
      <c r="AV482" s="14" t="s">
        <v>85</v>
      </c>
      <c r="AW482" s="14" t="s">
        <v>30</v>
      </c>
      <c r="AX482" s="14" t="s">
        <v>75</v>
      </c>
      <c r="AY482" s="250" t="s">
        <v>171</v>
      </c>
    </row>
    <row r="483" s="14" customFormat="1">
      <c r="A483" s="14"/>
      <c r="B483" s="240"/>
      <c r="C483" s="241"/>
      <c r="D483" s="231" t="s">
        <v>180</v>
      </c>
      <c r="E483" s="242" t="s">
        <v>1</v>
      </c>
      <c r="F483" s="243" t="s">
        <v>795</v>
      </c>
      <c r="G483" s="241"/>
      <c r="H483" s="244">
        <v>10.08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180</v>
      </c>
      <c r="AU483" s="250" t="s">
        <v>85</v>
      </c>
      <c r="AV483" s="14" t="s">
        <v>85</v>
      </c>
      <c r="AW483" s="14" t="s">
        <v>30</v>
      </c>
      <c r="AX483" s="14" t="s">
        <v>75</v>
      </c>
      <c r="AY483" s="250" t="s">
        <v>171</v>
      </c>
    </row>
    <row r="484" s="14" customFormat="1">
      <c r="A484" s="14"/>
      <c r="B484" s="240"/>
      <c r="C484" s="241"/>
      <c r="D484" s="231" t="s">
        <v>180</v>
      </c>
      <c r="E484" s="242" t="s">
        <v>1</v>
      </c>
      <c r="F484" s="243" t="s">
        <v>796</v>
      </c>
      <c r="G484" s="241"/>
      <c r="H484" s="244">
        <v>18.666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180</v>
      </c>
      <c r="AU484" s="250" t="s">
        <v>85</v>
      </c>
      <c r="AV484" s="14" t="s">
        <v>85</v>
      </c>
      <c r="AW484" s="14" t="s">
        <v>30</v>
      </c>
      <c r="AX484" s="14" t="s">
        <v>75</v>
      </c>
      <c r="AY484" s="250" t="s">
        <v>171</v>
      </c>
    </row>
    <row r="485" s="16" customFormat="1">
      <c r="A485" s="16"/>
      <c r="B485" s="262"/>
      <c r="C485" s="263"/>
      <c r="D485" s="231" t="s">
        <v>180</v>
      </c>
      <c r="E485" s="264" t="s">
        <v>1</v>
      </c>
      <c r="F485" s="265" t="s">
        <v>234</v>
      </c>
      <c r="G485" s="263"/>
      <c r="H485" s="266">
        <v>432.89800000000002</v>
      </c>
      <c r="I485" s="267"/>
      <c r="J485" s="263"/>
      <c r="K485" s="263"/>
      <c r="L485" s="268"/>
      <c r="M485" s="269"/>
      <c r="N485" s="270"/>
      <c r="O485" s="270"/>
      <c r="P485" s="270"/>
      <c r="Q485" s="270"/>
      <c r="R485" s="270"/>
      <c r="S485" s="270"/>
      <c r="T485" s="271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72" t="s">
        <v>180</v>
      </c>
      <c r="AU485" s="272" t="s">
        <v>85</v>
      </c>
      <c r="AV485" s="16" t="s">
        <v>189</v>
      </c>
      <c r="AW485" s="16" t="s">
        <v>30</v>
      </c>
      <c r="AX485" s="16" t="s">
        <v>75</v>
      </c>
      <c r="AY485" s="272" t="s">
        <v>171</v>
      </c>
    </row>
    <row r="486" s="15" customFormat="1">
      <c r="A486" s="15"/>
      <c r="B486" s="251"/>
      <c r="C486" s="252"/>
      <c r="D486" s="231" t="s">
        <v>180</v>
      </c>
      <c r="E486" s="253" t="s">
        <v>115</v>
      </c>
      <c r="F486" s="254" t="s">
        <v>185</v>
      </c>
      <c r="G486" s="252"/>
      <c r="H486" s="255">
        <v>1116.8979999999999</v>
      </c>
      <c r="I486" s="256"/>
      <c r="J486" s="252"/>
      <c r="K486" s="252"/>
      <c r="L486" s="257"/>
      <c r="M486" s="258"/>
      <c r="N486" s="259"/>
      <c r="O486" s="259"/>
      <c r="P486" s="259"/>
      <c r="Q486" s="259"/>
      <c r="R486" s="259"/>
      <c r="S486" s="259"/>
      <c r="T486" s="260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1" t="s">
        <v>180</v>
      </c>
      <c r="AU486" s="261" t="s">
        <v>85</v>
      </c>
      <c r="AV486" s="15" t="s">
        <v>178</v>
      </c>
      <c r="AW486" s="15" t="s">
        <v>30</v>
      </c>
      <c r="AX486" s="15" t="s">
        <v>83</v>
      </c>
      <c r="AY486" s="261" t="s">
        <v>171</v>
      </c>
    </row>
    <row r="487" s="12" customFormat="1" ht="25.92" customHeight="1">
      <c r="A487" s="12"/>
      <c r="B487" s="200"/>
      <c r="C487" s="201"/>
      <c r="D487" s="202" t="s">
        <v>74</v>
      </c>
      <c r="E487" s="203" t="s">
        <v>797</v>
      </c>
      <c r="F487" s="203" t="s">
        <v>798</v>
      </c>
      <c r="G487" s="201"/>
      <c r="H487" s="201"/>
      <c r="I487" s="204"/>
      <c r="J487" s="205">
        <f>BK487</f>
        <v>0</v>
      </c>
      <c r="K487" s="201"/>
      <c r="L487" s="206"/>
      <c r="M487" s="207"/>
      <c r="N487" s="208"/>
      <c r="O487" s="208"/>
      <c r="P487" s="209">
        <f>P488+P493+P495+P500+P502</f>
        <v>0</v>
      </c>
      <c r="Q487" s="208"/>
      <c r="R487" s="209">
        <f>R488+R493+R495+R500+R502</f>
        <v>0</v>
      </c>
      <c r="S487" s="208"/>
      <c r="T487" s="210">
        <f>T488+T493+T495+T500+T502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1" t="s">
        <v>199</v>
      </c>
      <c r="AT487" s="212" t="s">
        <v>74</v>
      </c>
      <c r="AU487" s="212" t="s">
        <v>75</v>
      </c>
      <c r="AY487" s="211" t="s">
        <v>171</v>
      </c>
      <c r="BK487" s="213">
        <f>BK488+BK493+BK495+BK500+BK502</f>
        <v>0</v>
      </c>
    </row>
    <row r="488" s="12" customFormat="1" ht="22.8" customHeight="1">
      <c r="A488" s="12"/>
      <c r="B488" s="200"/>
      <c r="C488" s="201"/>
      <c r="D488" s="202" t="s">
        <v>74</v>
      </c>
      <c r="E488" s="214" t="s">
        <v>799</v>
      </c>
      <c r="F488" s="214" t="s">
        <v>800</v>
      </c>
      <c r="G488" s="201"/>
      <c r="H488" s="201"/>
      <c r="I488" s="204"/>
      <c r="J488" s="215">
        <f>BK488</f>
        <v>0</v>
      </c>
      <c r="K488" s="201"/>
      <c r="L488" s="206"/>
      <c r="M488" s="207"/>
      <c r="N488" s="208"/>
      <c r="O488" s="208"/>
      <c r="P488" s="209">
        <f>SUM(P489:P492)</f>
        <v>0</v>
      </c>
      <c r="Q488" s="208"/>
      <c r="R488" s="209">
        <f>SUM(R489:R492)</f>
        <v>0</v>
      </c>
      <c r="S488" s="208"/>
      <c r="T488" s="210">
        <f>SUM(T489:T492)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1" t="s">
        <v>199</v>
      </c>
      <c r="AT488" s="212" t="s">
        <v>74</v>
      </c>
      <c r="AU488" s="212" t="s">
        <v>83</v>
      </c>
      <c r="AY488" s="211" t="s">
        <v>171</v>
      </c>
      <c r="BK488" s="213">
        <f>SUM(BK489:BK492)</f>
        <v>0</v>
      </c>
    </row>
    <row r="489" s="2" customFormat="1" ht="16.5" customHeight="1">
      <c r="A489" s="39"/>
      <c r="B489" s="40"/>
      <c r="C489" s="216" t="s">
        <v>801</v>
      </c>
      <c r="D489" s="216" t="s">
        <v>174</v>
      </c>
      <c r="E489" s="217" t="s">
        <v>802</v>
      </c>
      <c r="F489" s="218" t="s">
        <v>803</v>
      </c>
      <c r="G489" s="219" t="s">
        <v>804</v>
      </c>
      <c r="H489" s="220">
        <v>1</v>
      </c>
      <c r="I489" s="221"/>
      <c r="J489" s="222">
        <f>ROUND(I489*H489,2)</f>
        <v>0</v>
      </c>
      <c r="K489" s="218" t="s">
        <v>805</v>
      </c>
      <c r="L489" s="45"/>
      <c r="M489" s="223" t="s">
        <v>1</v>
      </c>
      <c r="N489" s="224" t="s">
        <v>40</v>
      </c>
      <c r="O489" s="92"/>
      <c r="P489" s="225">
        <f>O489*H489</f>
        <v>0</v>
      </c>
      <c r="Q489" s="225">
        <v>0</v>
      </c>
      <c r="R489" s="225">
        <f>Q489*H489</f>
        <v>0</v>
      </c>
      <c r="S489" s="225">
        <v>0</v>
      </c>
      <c r="T489" s="226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7" t="s">
        <v>806</v>
      </c>
      <c r="AT489" s="227" t="s">
        <v>174</v>
      </c>
      <c r="AU489" s="227" t="s">
        <v>85</v>
      </c>
      <c r="AY489" s="18" t="s">
        <v>171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18" t="s">
        <v>83</v>
      </c>
      <c r="BK489" s="228">
        <f>ROUND(I489*H489,2)</f>
        <v>0</v>
      </c>
      <c r="BL489" s="18" t="s">
        <v>806</v>
      </c>
      <c r="BM489" s="227" t="s">
        <v>807</v>
      </c>
    </row>
    <row r="490" s="14" customFormat="1">
      <c r="A490" s="14"/>
      <c r="B490" s="240"/>
      <c r="C490" s="241"/>
      <c r="D490" s="231" t="s">
        <v>180</v>
      </c>
      <c r="E490" s="242" t="s">
        <v>1</v>
      </c>
      <c r="F490" s="243" t="s">
        <v>808</v>
      </c>
      <c r="G490" s="241"/>
      <c r="H490" s="244">
        <v>1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0" t="s">
        <v>180</v>
      </c>
      <c r="AU490" s="250" t="s">
        <v>85</v>
      </c>
      <c r="AV490" s="14" t="s">
        <v>85</v>
      </c>
      <c r="AW490" s="14" t="s">
        <v>30</v>
      </c>
      <c r="AX490" s="14" t="s">
        <v>83</v>
      </c>
      <c r="AY490" s="250" t="s">
        <v>171</v>
      </c>
    </row>
    <row r="491" s="2" customFormat="1" ht="16.5" customHeight="1">
      <c r="A491" s="39"/>
      <c r="B491" s="40"/>
      <c r="C491" s="216" t="s">
        <v>809</v>
      </c>
      <c r="D491" s="216" t="s">
        <v>174</v>
      </c>
      <c r="E491" s="217" t="s">
        <v>810</v>
      </c>
      <c r="F491" s="218" t="s">
        <v>811</v>
      </c>
      <c r="G491" s="219" t="s">
        <v>804</v>
      </c>
      <c r="H491" s="220">
        <v>1</v>
      </c>
      <c r="I491" s="221"/>
      <c r="J491" s="222">
        <f>ROUND(I491*H491,2)</f>
        <v>0</v>
      </c>
      <c r="K491" s="218" t="s">
        <v>805</v>
      </c>
      <c r="L491" s="45"/>
      <c r="M491" s="223" t="s">
        <v>1</v>
      </c>
      <c r="N491" s="224" t="s">
        <v>40</v>
      </c>
      <c r="O491" s="92"/>
      <c r="P491" s="225">
        <f>O491*H491</f>
        <v>0</v>
      </c>
      <c r="Q491" s="225">
        <v>0</v>
      </c>
      <c r="R491" s="225">
        <f>Q491*H491</f>
        <v>0</v>
      </c>
      <c r="S491" s="225">
        <v>0</v>
      </c>
      <c r="T491" s="226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7" t="s">
        <v>806</v>
      </c>
      <c r="AT491" s="227" t="s">
        <v>174</v>
      </c>
      <c r="AU491" s="227" t="s">
        <v>85</v>
      </c>
      <c r="AY491" s="18" t="s">
        <v>171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8" t="s">
        <v>83</v>
      </c>
      <c r="BK491" s="228">
        <f>ROUND(I491*H491,2)</f>
        <v>0</v>
      </c>
      <c r="BL491" s="18" t="s">
        <v>806</v>
      </c>
      <c r="BM491" s="227" t="s">
        <v>812</v>
      </c>
    </row>
    <row r="492" s="14" customFormat="1">
      <c r="A492" s="14"/>
      <c r="B492" s="240"/>
      <c r="C492" s="241"/>
      <c r="D492" s="231" t="s">
        <v>180</v>
      </c>
      <c r="E492" s="242" t="s">
        <v>1</v>
      </c>
      <c r="F492" s="243" t="s">
        <v>813</v>
      </c>
      <c r="G492" s="241"/>
      <c r="H492" s="244">
        <v>1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180</v>
      </c>
      <c r="AU492" s="250" t="s">
        <v>85</v>
      </c>
      <c r="AV492" s="14" t="s">
        <v>85</v>
      </c>
      <c r="AW492" s="14" t="s">
        <v>30</v>
      </c>
      <c r="AX492" s="14" t="s">
        <v>83</v>
      </c>
      <c r="AY492" s="250" t="s">
        <v>171</v>
      </c>
    </row>
    <row r="493" s="12" customFormat="1" ht="22.8" customHeight="1">
      <c r="A493" s="12"/>
      <c r="B493" s="200"/>
      <c r="C493" s="201"/>
      <c r="D493" s="202" t="s">
        <v>74</v>
      </c>
      <c r="E493" s="214" t="s">
        <v>814</v>
      </c>
      <c r="F493" s="214" t="s">
        <v>815</v>
      </c>
      <c r="G493" s="201"/>
      <c r="H493" s="201"/>
      <c r="I493" s="204"/>
      <c r="J493" s="215">
        <f>BK493</f>
        <v>0</v>
      </c>
      <c r="K493" s="201"/>
      <c r="L493" s="206"/>
      <c r="M493" s="207"/>
      <c r="N493" s="208"/>
      <c r="O493" s="208"/>
      <c r="P493" s="209">
        <f>P494</f>
        <v>0</v>
      </c>
      <c r="Q493" s="208"/>
      <c r="R493" s="209">
        <f>R494</f>
        <v>0</v>
      </c>
      <c r="S493" s="208"/>
      <c r="T493" s="210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1" t="s">
        <v>199</v>
      </c>
      <c r="AT493" s="212" t="s">
        <v>74</v>
      </c>
      <c r="AU493" s="212" t="s">
        <v>83</v>
      </c>
      <c r="AY493" s="211" t="s">
        <v>171</v>
      </c>
      <c r="BK493" s="213">
        <f>BK494</f>
        <v>0</v>
      </c>
    </row>
    <row r="494" s="2" customFormat="1" ht="16.5" customHeight="1">
      <c r="A494" s="39"/>
      <c r="B494" s="40"/>
      <c r="C494" s="216" t="s">
        <v>816</v>
      </c>
      <c r="D494" s="216" t="s">
        <v>174</v>
      </c>
      <c r="E494" s="217" t="s">
        <v>817</v>
      </c>
      <c r="F494" s="218" t="s">
        <v>815</v>
      </c>
      <c r="G494" s="219" t="s">
        <v>804</v>
      </c>
      <c r="H494" s="220">
        <v>1</v>
      </c>
      <c r="I494" s="221"/>
      <c r="J494" s="222">
        <f>ROUND(I494*H494,2)</f>
        <v>0</v>
      </c>
      <c r="K494" s="218" t="s">
        <v>805</v>
      </c>
      <c r="L494" s="45"/>
      <c r="M494" s="223" t="s">
        <v>1</v>
      </c>
      <c r="N494" s="224" t="s">
        <v>40</v>
      </c>
      <c r="O494" s="92"/>
      <c r="P494" s="225">
        <f>O494*H494</f>
        <v>0</v>
      </c>
      <c r="Q494" s="225">
        <v>0</v>
      </c>
      <c r="R494" s="225">
        <f>Q494*H494</f>
        <v>0</v>
      </c>
      <c r="S494" s="225">
        <v>0</v>
      </c>
      <c r="T494" s="226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7" t="s">
        <v>806</v>
      </c>
      <c r="AT494" s="227" t="s">
        <v>174</v>
      </c>
      <c r="AU494" s="227" t="s">
        <v>85</v>
      </c>
      <c r="AY494" s="18" t="s">
        <v>171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8" t="s">
        <v>83</v>
      </c>
      <c r="BK494" s="228">
        <f>ROUND(I494*H494,2)</f>
        <v>0</v>
      </c>
      <c r="BL494" s="18" t="s">
        <v>806</v>
      </c>
      <c r="BM494" s="227" t="s">
        <v>818</v>
      </c>
    </row>
    <row r="495" s="12" customFormat="1" ht="22.8" customHeight="1">
      <c r="A495" s="12"/>
      <c r="B495" s="200"/>
      <c r="C495" s="201"/>
      <c r="D495" s="202" t="s">
        <v>74</v>
      </c>
      <c r="E495" s="214" t="s">
        <v>819</v>
      </c>
      <c r="F495" s="214" t="s">
        <v>820</v>
      </c>
      <c r="G495" s="201"/>
      <c r="H495" s="201"/>
      <c r="I495" s="204"/>
      <c r="J495" s="215">
        <f>BK495</f>
        <v>0</v>
      </c>
      <c r="K495" s="201"/>
      <c r="L495" s="206"/>
      <c r="M495" s="207"/>
      <c r="N495" s="208"/>
      <c r="O495" s="208"/>
      <c r="P495" s="209">
        <f>SUM(P496:P499)</f>
        <v>0</v>
      </c>
      <c r="Q495" s="208"/>
      <c r="R495" s="209">
        <f>SUM(R496:R499)</f>
        <v>0</v>
      </c>
      <c r="S495" s="208"/>
      <c r="T495" s="210">
        <f>SUM(T496:T499)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1" t="s">
        <v>199</v>
      </c>
      <c r="AT495" s="212" t="s">
        <v>74</v>
      </c>
      <c r="AU495" s="212" t="s">
        <v>83</v>
      </c>
      <c r="AY495" s="211" t="s">
        <v>171</v>
      </c>
      <c r="BK495" s="213">
        <f>SUM(BK496:BK499)</f>
        <v>0</v>
      </c>
    </row>
    <row r="496" s="2" customFormat="1" ht="16.5" customHeight="1">
      <c r="A496" s="39"/>
      <c r="B496" s="40"/>
      <c r="C496" s="216" t="s">
        <v>821</v>
      </c>
      <c r="D496" s="216" t="s">
        <v>174</v>
      </c>
      <c r="E496" s="217" t="s">
        <v>822</v>
      </c>
      <c r="F496" s="218" t="s">
        <v>823</v>
      </c>
      <c r="G496" s="219" t="s">
        <v>804</v>
      </c>
      <c r="H496" s="220">
        <v>1</v>
      </c>
      <c r="I496" s="221"/>
      <c r="J496" s="222">
        <f>ROUND(I496*H496,2)</f>
        <v>0</v>
      </c>
      <c r="K496" s="218" t="s">
        <v>805</v>
      </c>
      <c r="L496" s="45"/>
      <c r="M496" s="223" t="s">
        <v>1</v>
      </c>
      <c r="N496" s="224" t="s">
        <v>40</v>
      </c>
      <c r="O496" s="92"/>
      <c r="P496" s="225">
        <f>O496*H496</f>
        <v>0</v>
      </c>
      <c r="Q496" s="225">
        <v>0</v>
      </c>
      <c r="R496" s="225">
        <f>Q496*H496</f>
        <v>0</v>
      </c>
      <c r="S496" s="225">
        <v>0</v>
      </c>
      <c r="T496" s="226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7" t="s">
        <v>806</v>
      </c>
      <c r="AT496" s="227" t="s">
        <v>174</v>
      </c>
      <c r="AU496" s="227" t="s">
        <v>85</v>
      </c>
      <c r="AY496" s="18" t="s">
        <v>171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8" t="s">
        <v>83</v>
      </c>
      <c r="BK496" s="228">
        <f>ROUND(I496*H496,2)</f>
        <v>0</v>
      </c>
      <c r="BL496" s="18" t="s">
        <v>806</v>
      </c>
      <c r="BM496" s="227" t="s">
        <v>824</v>
      </c>
    </row>
    <row r="497" s="2" customFormat="1" ht="16.5" customHeight="1">
      <c r="A497" s="39"/>
      <c r="B497" s="40"/>
      <c r="C497" s="216" t="s">
        <v>825</v>
      </c>
      <c r="D497" s="216" t="s">
        <v>174</v>
      </c>
      <c r="E497" s="217" t="s">
        <v>826</v>
      </c>
      <c r="F497" s="218" t="s">
        <v>827</v>
      </c>
      <c r="G497" s="219" t="s">
        <v>804</v>
      </c>
      <c r="H497" s="220">
        <v>1</v>
      </c>
      <c r="I497" s="221"/>
      <c r="J497" s="222">
        <f>ROUND(I497*H497,2)</f>
        <v>0</v>
      </c>
      <c r="K497" s="218" t="s">
        <v>805</v>
      </c>
      <c r="L497" s="45"/>
      <c r="M497" s="223" t="s">
        <v>1</v>
      </c>
      <c r="N497" s="224" t="s">
        <v>40</v>
      </c>
      <c r="O497" s="92"/>
      <c r="P497" s="225">
        <f>O497*H497</f>
        <v>0</v>
      </c>
      <c r="Q497" s="225">
        <v>0</v>
      </c>
      <c r="R497" s="225">
        <f>Q497*H497</f>
        <v>0</v>
      </c>
      <c r="S497" s="225">
        <v>0</v>
      </c>
      <c r="T497" s="226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7" t="s">
        <v>806</v>
      </c>
      <c r="AT497" s="227" t="s">
        <v>174</v>
      </c>
      <c r="AU497" s="227" t="s">
        <v>85</v>
      </c>
      <c r="AY497" s="18" t="s">
        <v>171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8" t="s">
        <v>83</v>
      </c>
      <c r="BK497" s="228">
        <f>ROUND(I497*H497,2)</f>
        <v>0</v>
      </c>
      <c r="BL497" s="18" t="s">
        <v>806</v>
      </c>
      <c r="BM497" s="227" t="s">
        <v>828</v>
      </c>
    </row>
    <row r="498" s="2" customFormat="1" ht="16.5" customHeight="1">
      <c r="A498" s="39"/>
      <c r="B498" s="40"/>
      <c r="C498" s="216" t="s">
        <v>829</v>
      </c>
      <c r="D498" s="216" t="s">
        <v>174</v>
      </c>
      <c r="E498" s="217" t="s">
        <v>830</v>
      </c>
      <c r="F498" s="218" t="s">
        <v>831</v>
      </c>
      <c r="G498" s="219" t="s">
        <v>804</v>
      </c>
      <c r="H498" s="220">
        <v>1</v>
      </c>
      <c r="I498" s="221"/>
      <c r="J498" s="222">
        <f>ROUND(I498*H498,2)</f>
        <v>0</v>
      </c>
      <c r="K498" s="218" t="s">
        <v>805</v>
      </c>
      <c r="L498" s="45"/>
      <c r="M498" s="223" t="s">
        <v>1</v>
      </c>
      <c r="N498" s="224" t="s">
        <v>40</v>
      </c>
      <c r="O498" s="92"/>
      <c r="P498" s="225">
        <f>O498*H498</f>
        <v>0</v>
      </c>
      <c r="Q498" s="225">
        <v>0</v>
      </c>
      <c r="R498" s="225">
        <f>Q498*H498</f>
        <v>0</v>
      </c>
      <c r="S498" s="225">
        <v>0</v>
      </c>
      <c r="T498" s="226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7" t="s">
        <v>806</v>
      </c>
      <c r="AT498" s="227" t="s">
        <v>174</v>
      </c>
      <c r="AU498" s="227" t="s">
        <v>85</v>
      </c>
      <c r="AY498" s="18" t="s">
        <v>171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8" t="s">
        <v>83</v>
      </c>
      <c r="BK498" s="228">
        <f>ROUND(I498*H498,2)</f>
        <v>0</v>
      </c>
      <c r="BL498" s="18" t="s">
        <v>806</v>
      </c>
      <c r="BM498" s="227" t="s">
        <v>832</v>
      </c>
    </row>
    <row r="499" s="14" customFormat="1">
      <c r="A499" s="14"/>
      <c r="B499" s="240"/>
      <c r="C499" s="241"/>
      <c r="D499" s="231" t="s">
        <v>180</v>
      </c>
      <c r="E499" s="242" t="s">
        <v>1</v>
      </c>
      <c r="F499" s="243" t="s">
        <v>833</v>
      </c>
      <c r="G499" s="241"/>
      <c r="H499" s="244">
        <v>1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0" t="s">
        <v>180</v>
      </c>
      <c r="AU499" s="250" t="s">
        <v>85</v>
      </c>
      <c r="AV499" s="14" t="s">
        <v>85</v>
      </c>
      <c r="AW499" s="14" t="s">
        <v>30</v>
      </c>
      <c r="AX499" s="14" t="s">
        <v>83</v>
      </c>
      <c r="AY499" s="250" t="s">
        <v>171</v>
      </c>
    </row>
    <row r="500" s="12" customFormat="1" ht="22.8" customHeight="1">
      <c r="A500" s="12"/>
      <c r="B500" s="200"/>
      <c r="C500" s="201"/>
      <c r="D500" s="202" t="s">
        <v>74</v>
      </c>
      <c r="E500" s="214" t="s">
        <v>834</v>
      </c>
      <c r="F500" s="214" t="s">
        <v>835</v>
      </c>
      <c r="G500" s="201"/>
      <c r="H500" s="201"/>
      <c r="I500" s="204"/>
      <c r="J500" s="215">
        <f>BK500</f>
        <v>0</v>
      </c>
      <c r="K500" s="201"/>
      <c r="L500" s="206"/>
      <c r="M500" s="207"/>
      <c r="N500" s="208"/>
      <c r="O500" s="208"/>
      <c r="P500" s="209">
        <f>P501</f>
        <v>0</v>
      </c>
      <c r="Q500" s="208"/>
      <c r="R500" s="209">
        <f>R501</f>
        <v>0</v>
      </c>
      <c r="S500" s="208"/>
      <c r="T500" s="210">
        <f>T501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11" t="s">
        <v>199</v>
      </c>
      <c r="AT500" s="212" t="s">
        <v>74</v>
      </c>
      <c r="AU500" s="212" t="s">
        <v>83</v>
      </c>
      <c r="AY500" s="211" t="s">
        <v>171</v>
      </c>
      <c r="BK500" s="213">
        <f>BK501</f>
        <v>0</v>
      </c>
    </row>
    <row r="501" s="2" customFormat="1" ht="16.5" customHeight="1">
      <c r="A501" s="39"/>
      <c r="B501" s="40"/>
      <c r="C501" s="216" t="s">
        <v>836</v>
      </c>
      <c r="D501" s="216" t="s">
        <v>174</v>
      </c>
      <c r="E501" s="217" t="s">
        <v>837</v>
      </c>
      <c r="F501" s="218" t="s">
        <v>838</v>
      </c>
      <c r="G501" s="219" t="s">
        <v>804</v>
      </c>
      <c r="H501" s="220">
        <v>1</v>
      </c>
      <c r="I501" s="221"/>
      <c r="J501" s="222">
        <f>ROUND(I501*H501,2)</f>
        <v>0</v>
      </c>
      <c r="K501" s="218" t="s">
        <v>805</v>
      </c>
      <c r="L501" s="45"/>
      <c r="M501" s="223" t="s">
        <v>1</v>
      </c>
      <c r="N501" s="224" t="s">
        <v>40</v>
      </c>
      <c r="O501" s="92"/>
      <c r="P501" s="225">
        <f>O501*H501</f>
        <v>0</v>
      </c>
      <c r="Q501" s="225">
        <v>0</v>
      </c>
      <c r="R501" s="225">
        <f>Q501*H501</f>
        <v>0</v>
      </c>
      <c r="S501" s="225">
        <v>0</v>
      </c>
      <c r="T501" s="226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7" t="s">
        <v>806</v>
      </c>
      <c r="AT501" s="227" t="s">
        <v>174</v>
      </c>
      <c r="AU501" s="227" t="s">
        <v>85</v>
      </c>
      <c r="AY501" s="18" t="s">
        <v>171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18" t="s">
        <v>83</v>
      </c>
      <c r="BK501" s="228">
        <f>ROUND(I501*H501,2)</f>
        <v>0</v>
      </c>
      <c r="BL501" s="18" t="s">
        <v>806</v>
      </c>
      <c r="BM501" s="227" t="s">
        <v>839</v>
      </c>
    </row>
    <row r="502" s="12" customFormat="1" ht="22.8" customHeight="1">
      <c r="A502" s="12"/>
      <c r="B502" s="200"/>
      <c r="C502" s="201"/>
      <c r="D502" s="202" t="s">
        <v>74</v>
      </c>
      <c r="E502" s="214" t="s">
        <v>840</v>
      </c>
      <c r="F502" s="214" t="s">
        <v>841</v>
      </c>
      <c r="G502" s="201"/>
      <c r="H502" s="201"/>
      <c r="I502" s="204"/>
      <c r="J502" s="215">
        <f>BK502</f>
        <v>0</v>
      </c>
      <c r="K502" s="201"/>
      <c r="L502" s="206"/>
      <c r="M502" s="207"/>
      <c r="N502" s="208"/>
      <c r="O502" s="208"/>
      <c r="P502" s="209">
        <f>P503</f>
        <v>0</v>
      </c>
      <c r="Q502" s="208"/>
      <c r="R502" s="209">
        <f>R503</f>
        <v>0</v>
      </c>
      <c r="S502" s="208"/>
      <c r="T502" s="210">
        <f>T503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1" t="s">
        <v>199</v>
      </c>
      <c r="AT502" s="212" t="s">
        <v>74</v>
      </c>
      <c r="AU502" s="212" t="s">
        <v>83</v>
      </c>
      <c r="AY502" s="211" t="s">
        <v>171</v>
      </c>
      <c r="BK502" s="213">
        <f>BK503</f>
        <v>0</v>
      </c>
    </row>
    <row r="503" s="2" customFormat="1" ht="16.5" customHeight="1">
      <c r="A503" s="39"/>
      <c r="B503" s="40"/>
      <c r="C503" s="216" t="s">
        <v>842</v>
      </c>
      <c r="D503" s="216" t="s">
        <v>174</v>
      </c>
      <c r="E503" s="217" t="s">
        <v>843</v>
      </c>
      <c r="F503" s="218" t="s">
        <v>844</v>
      </c>
      <c r="G503" s="219" t="s">
        <v>804</v>
      </c>
      <c r="H503" s="220">
        <v>1</v>
      </c>
      <c r="I503" s="221"/>
      <c r="J503" s="222">
        <f>ROUND(I503*H503,2)</f>
        <v>0</v>
      </c>
      <c r="K503" s="218" t="s">
        <v>805</v>
      </c>
      <c r="L503" s="45"/>
      <c r="M503" s="284" t="s">
        <v>1</v>
      </c>
      <c r="N503" s="285" t="s">
        <v>40</v>
      </c>
      <c r="O503" s="286"/>
      <c r="P503" s="287">
        <f>O503*H503</f>
        <v>0</v>
      </c>
      <c r="Q503" s="287">
        <v>0</v>
      </c>
      <c r="R503" s="287">
        <f>Q503*H503</f>
        <v>0</v>
      </c>
      <c r="S503" s="287">
        <v>0</v>
      </c>
      <c r="T503" s="288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7" t="s">
        <v>806</v>
      </c>
      <c r="AT503" s="227" t="s">
        <v>174</v>
      </c>
      <c r="AU503" s="227" t="s">
        <v>85</v>
      </c>
      <c r="AY503" s="18" t="s">
        <v>171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8" t="s">
        <v>83</v>
      </c>
      <c r="BK503" s="228">
        <f>ROUND(I503*H503,2)</f>
        <v>0</v>
      </c>
      <c r="BL503" s="18" t="s">
        <v>806</v>
      </c>
      <c r="BM503" s="227" t="s">
        <v>845</v>
      </c>
    </row>
    <row r="504" s="2" customFormat="1" ht="6.96" customHeight="1">
      <c r="A504" s="39"/>
      <c r="B504" s="67"/>
      <c r="C504" s="68"/>
      <c r="D504" s="68"/>
      <c r="E504" s="68"/>
      <c r="F504" s="68"/>
      <c r="G504" s="68"/>
      <c r="H504" s="68"/>
      <c r="I504" s="68"/>
      <c r="J504" s="68"/>
      <c r="K504" s="68"/>
      <c r="L504" s="45"/>
      <c r="M504" s="39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</row>
  </sheetData>
  <sheetProtection sheet="1" autoFilter="0" formatColumns="0" formatRows="0" objects="1" scenarios="1" spinCount="100000" saltValue="hCTpYV10CjMvrP7Ey/HWSctjsoUCIGYRxfCHR/Juoznt9Z567zxNOTvVCe0EbFBfWbqRLsqE7kNn2NWANzcnlg==" hashValue="PdFHS+v4vWJ5f0eX3YOLSEjcIJXPd9B84oNiuvi0eIKVRKDT28KzDYYlh7rcjHJTlRHBE/4Cnls7aM769b6aQw==" algorithmName="SHA-512" password="CC35"/>
  <autoFilter ref="C134:K503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1"/>
    </row>
    <row r="4" s="1" customFormat="1" ht="24.96" customHeight="1">
      <c r="B4" s="21"/>
      <c r="C4" s="136" t="s">
        <v>846</v>
      </c>
      <c r="H4" s="21"/>
    </row>
    <row r="5" s="1" customFormat="1" ht="12" customHeight="1">
      <c r="B5" s="21"/>
      <c r="C5" s="289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290" t="s">
        <v>16</v>
      </c>
      <c r="D6" s="291" t="s">
        <v>17</v>
      </c>
      <c r="E6" s="1"/>
      <c r="F6" s="1"/>
      <c r="H6" s="21"/>
    </row>
    <row r="7" s="1" customFormat="1" ht="16.5" customHeight="1">
      <c r="B7" s="21"/>
      <c r="C7" s="138" t="s">
        <v>22</v>
      </c>
      <c r="D7" s="142" t="str">
        <f>'Rekapitulace stavby'!AN8</f>
        <v>15. 6. 2021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9"/>
      <c r="B9" s="292"/>
      <c r="C9" s="293" t="s">
        <v>56</v>
      </c>
      <c r="D9" s="294" t="s">
        <v>57</v>
      </c>
      <c r="E9" s="294" t="s">
        <v>158</v>
      </c>
      <c r="F9" s="295" t="s">
        <v>847</v>
      </c>
      <c r="G9" s="189"/>
      <c r="H9" s="292"/>
    </row>
    <row r="10" s="2" customFormat="1" ht="26.4" customHeight="1">
      <c r="A10" s="39"/>
      <c r="B10" s="45"/>
      <c r="C10" s="296" t="s">
        <v>848</v>
      </c>
      <c r="D10" s="296" t="s">
        <v>81</v>
      </c>
      <c r="E10" s="39"/>
      <c r="F10" s="39"/>
      <c r="G10" s="39"/>
      <c r="H10" s="45"/>
    </row>
    <row r="11" s="2" customFormat="1" ht="16.8" customHeight="1">
      <c r="A11" s="39"/>
      <c r="B11" s="45"/>
      <c r="C11" s="297" t="s">
        <v>86</v>
      </c>
      <c r="D11" s="298" t="s">
        <v>87</v>
      </c>
      <c r="E11" s="299" t="s">
        <v>1</v>
      </c>
      <c r="F11" s="300">
        <v>896.32500000000005</v>
      </c>
      <c r="G11" s="39"/>
      <c r="H11" s="45"/>
    </row>
    <row r="12" s="2" customFormat="1" ht="16.8" customHeight="1">
      <c r="A12" s="39"/>
      <c r="B12" s="45"/>
      <c r="C12" s="301" t="s">
        <v>1</v>
      </c>
      <c r="D12" s="301" t="s">
        <v>307</v>
      </c>
      <c r="E12" s="18" t="s">
        <v>1</v>
      </c>
      <c r="F12" s="302">
        <v>0</v>
      </c>
      <c r="G12" s="39"/>
      <c r="H12" s="45"/>
    </row>
    <row r="13" s="2" customFormat="1" ht="16.8" customHeight="1">
      <c r="A13" s="39"/>
      <c r="B13" s="45"/>
      <c r="C13" s="301" t="s">
        <v>1</v>
      </c>
      <c r="D13" s="301" t="s">
        <v>308</v>
      </c>
      <c r="E13" s="18" t="s">
        <v>1</v>
      </c>
      <c r="F13" s="302">
        <v>567.02499999999998</v>
      </c>
      <c r="G13" s="39"/>
      <c r="H13" s="45"/>
    </row>
    <row r="14" s="2" customFormat="1" ht="16.8" customHeight="1">
      <c r="A14" s="39"/>
      <c r="B14" s="45"/>
      <c r="C14" s="301" t="s">
        <v>1</v>
      </c>
      <c r="D14" s="301" t="s">
        <v>309</v>
      </c>
      <c r="E14" s="18" t="s">
        <v>1</v>
      </c>
      <c r="F14" s="302">
        <v>329.30000000000001</v>
      </c>
      <c r="G14" s="39"/>
      <c r="H14" s="45"/>
    </row>
    <row r="15" s="2" customFormat="1" ht="16.8" customHeight="1">
      <c r="A15" s="39"/>
      <c r="B15" s="45"/>
      <c r="C15" s="301" t="s">
        <v>86</v>
      </c>
      <c r="D15" s="301" t="s">
        <v>185</v>
      </c>
      <c r="E15" s="18" t="s">
        <v>1</v>
      </c>
      <c r="F15" s="302">
        <v>896.32500000000005</v>
      </c>
      <c r="G15" s="39"/>
      <c r="H15" s="45"/>
    </row>
    <row r="16" s="2" customFormat="1" ht="16.8" customHeight="1">
      <c r="A16" s="39"/>
      <c r="B16" s="45"/>
      <c r="C16" s="303" t="s">
        <v>849</v>
      </c>
      <c r="D16" s="39"/>
      <c r="E16" s="39"/>
      <c r="F16" s="39"/>
      <c r="G16" s="39"/>
      <c r="H16" s="45"/>
    </row>
    <row r="17" s="2" customFormat="1" ht="16.8" customHeight="1">
      <c r="A17" s="39"/>
      <c r="B17" s="45"/>
      <c r="C17" s="301" t="s">
        <v>304</v>
      </c>
      <c r="D17" s="301" t="s">
        <v>305</v>
      </c>
      <c r="E17" s="18" t="s">
        <v>177</v>
      </c>
      <c r="F17" s="302">
        <v>896.32500000000005</v>
      </c>
      <c r="G17" s="39"/>
      <c r="H17" s="45"/>
    </row>
    <row r="18" s="2" customFormat="1" ht="16.8" customHeight="1">
      <c r="A18" s="39"/>
      <c r="B18" s="45"/>
      <c r="C18" s="301" t="s">
        <v>311</v>
      </c>
      <c r="D18" s="301" t="s">
        <v>312</v>
      </c>
      <c r="E18" s="18" t="s">
        <v>177</v>
      </c>
      <c r="F18" s="302">
        <v>53779.5</v>
      </c>
      <c r="G18" s="39"/>
      <c r="H18" s="45"/>
    </row>
    <row r="19" s="2" customFormat="1" ht="16.8" customHeight="1">
      <c r="A19" s="39"/>
      <c r="B19" s="45"/>
      <c r="C19" s="301" t="s">
        <v>316</v>
      </c>
      <c r="D19" s="301" t="s">
        <v>317</v>
      </c>
      <c r="E19" s="18" t="s">
        <v>177</v>
      </c>
      <c r="F19" s="302">
        <v>896.32500000000005</v>
      </c>
      <c r="G19" s="39"/>
      <c r="H19" s="45"/>
    </row>
    <row r="20" s="2" customFormat="1" ht="16.8" customHeight="1">
      <c r="A20" s="39"/>
      <c r="B20" s="45"/>
      <c r="C20" s="301" t="s">
        <v>336</v>
      </c>
      <c r="D20" s="301" t="s">
        <v>337</v>
      </c>
      <c r="E20" s="18" t="s">
        <v>177</v>
      </c>
      <c r="F20" s="302">
        <v>896.32500000000005</v>
      </c>
      <c r="G20" s="39"/>
      <c r="H20" s="45"/>
    </row>
    <row r="21" s="2" customFormat="1" ht="16.8" customHeight="1">
      <c r="A21" s="39"/>
      <c r="B21" s="45"/>
      <c r="C21" s="301" t="s">
        <v>340</v>
      </c>
      <c r="D21" s="301" t="s">
        <v>341</v>
      </c>
      <c r="E21" s="18" t="s">
        <v>177</v>
      </c>
      <c r="F21" s="302">
        <v>53779.5</v>
      </c>
      <c r="G21" s="39"/>
      <c r="H21" s="45"/>
    </row>
    <row r="22" s="2" customFormat="1" ht="16.8" customHeight="1">
      <c r="A22" s="39"/>
      <c r="B22" s="45"/>
      <c r="C22" s="301" t="s">
        <v>343</v>
      </c>
      <c r="D22" s="301" t="s">
        <v>344</v>
      </c>
      <c r="E22" s="18" t="s">
        <v>177</v>
      </c>
      <c r="F22" s="302">
        <v>896.32500000000005</v>
      </c>
      <c r="G22" s="39"/>
      <c r="H22" s="45"/>
    </row>
    <row r="23" s="2" customFormat="1" ht="16.8" customHeight="1">
      <c r="A23" s="39"/>
      <c r="B23" s="45"/>
      <c r="C23" s="297" t="s">
        <v>102</v>
      </c>
      <c r="D23" s="298" t="s">
        <v>103</v>
      </c>
      <c r="E23" s="299" t="s">
        <v>1</v>
      </c>
      <c r="F23" s="300">
        <v>11</v>
      </c>
      <c r="G23" s="39"/>
      <c r="H23" s="45"/>
    </row>
    <row r="24" s="2" customFormat="1" ht="16.8" customHeight="1">
      <c r="A24" s="39"/>
      <c r="B24" s="45"/>
      <c r="C24" s="301" t="s">
        <v>1</v>
      </c>
      <c r="D24" s="301" t="s">
        <v>350</v>
      </c>
      <c r="E24" s="18" t="s">
        <v>1</v>
      </c>
      <c r="F24" s="302">
        <v>0</v>
      </c>
      <c r="G24" s="39"/>
      <c r="H24" s="45"/>
    </row>
    <row r="25" s="2" customFormat="1" ht="16.8" customHeight="1">
      <c r="A25" s="39"/>
      <c r="B25" s="45"/>
      <c r="C25" s="301" t="s">
        <v>102</v>
      </c>
      <c r="D25" s="301" t="s">
        <v>351</v>
      </c>
      <c r="E25" s="18" t="s">
        <v>1</v>
      </c>
      <c r="F25" s="302">
        <v>11</v>
      </c>
      <c r="G25" s="39"/>
      <c r="H25" s="45"/>
    </row>
    <row r="26" s="2" customFormat="1" ht="16.8" customHeight="1">
      <c r="A26" s="39"/>
      <c r="B26" s="45"/>
      <c r="C26" s="303" t="s">
        <v>849</v>
      </c>
      <c r="D26" s="39"/>
      <c r="E26" s="39"/>
      <c r="F26" s="39"/>
      <c r="G26" s="39"/>
      <c r="H26" s="45"/>
    </row>
    <row r="27" s="2" customFormat="1" ht="16.8" customHeight="1">
      <c r="A27" s="39"/>
      <c r="B27" s="45"/>
      <c r="C27" s="301" t="s">
        <v>347</v>
      </c>
      <c r="D27" s="301" t="s">
        <v>348</v>
      </c>
      <c r="E27" s="18" t="s">
        <v>283</v>
      </c>
      <c r="F27" s="302">
        <v>11</v>
      </c>
      <c r="G27" s="39"/>
      <c r="H27" s="45"/>
    </row>
    <row r="28" s="2" customFormat="1" ht="16.8" customHeight="1">
      <c r="A28" s="39"/>
      <c r="B28" s="45"/>
      <c r="C28" s="301" t="s">
        <v>353</v>
      </c>
      <c r="D28" s="301" t="s">
        <v>354</v>
      </c>
      <c r="E28" s="18" t="s">
        <v>283</v>
      </c>
      <c r="F28" s="302">
        <v>660</v>
      </c>
      <c r="G28" s="39"/>
      <c r="H28" s="45"/>
    </row>
    <row r="29" s="2" customFormat="1" ht="16.8" customHeight="1">
      <c r="A29" s="39"/>
      <c r="B29" s="45"/>
      <c r="C29" s="301" t="s">
        <v>358</v>
      </c>
      <c r="D29" s="301" t="s">
        <v>359</v>
      </c>
      <c r="E29" s="18" t="s">
        <v>283</v>
      </c>
      <c r="F29" s="302">
        <v>11</v>
      </c>
      <c r="G29" s="39"/>
      <c r="H29" s="45"/>
    </row>
    <row r="30" s="2" customFormat="1" ht="16.8" customHeight="1">
      <c r="A30" s="39"/>
      <c r="B30" s="45"/>
      <c r="C30" s="297" t="s">
        <v>89</v>
      </c>
      <c r="D30" s="298" t="s">
        <v>90</v>
      </c>
      <c r="E30" s="299" t="s">
        <v>1</v>
      </c>
      <c r="F30" s="300">
        <v>11</v>
      </c>
      <c r="G30" s="39"/>
      <c r="H30" s="45"/>
    </row>
    <row r="31" s="2" customFormat="1" ht="16.8" customHeight="1">
      <c r="A31" s="39"/>
      <c r="B31" s="45"/>
      <c r="C31" s="301" t="s">
        <v>1</v>
      </c>
      <c r="D31" s="301" t="s">
        <v>350</v>
      </c>
      <c r="E31" s="18" t="s">
        <v>1</v>
      </c>
      <c r="F31" s="302">
        <v>0</v>
      </c>
      <c r="G31" s="39"/>
      <c r="H31" s="45"/>
    </row>
    <row r="32" s="2" customFormat="1" ht="16.8" customHeight="1">
      <c r="A32" s="39"/>
      <c r="B32" s="45"/>
      <c r="C32" s="301" t="s">
        <v>89</v>
      </c>
      <c r="D32" s="301" t="s">
        <v>351</v>
      </c>
      <c r="E32" s="18" t="s">
        <v>1</v>
      </c>
      <c r="F32" s="302">
        <v>11</v>
      </c>
      <c r="G32" s="39"/>
      <c r="H32" s="45"/>
    </row>
    <row r="33" s="2" customFormat="1" ht="16.8" customHeight="1">
      <c r="A33" s="39"/>
      <c r="B33" s="45"/>
      <c r="C33" s="303" t="s">
        <v>849</v>
      </c>
      <c r="D33" s="39"/>
      <c r="E33" s="39"/>
      <c r="F33" s="39"/>
      <c r="G33" s="39"/>
      <c r="H33" s="45"/>
    </row>
    <row r="34" s="2" customFormat="1" ht="16.8" customHeight="1">
      <c r="A34" s="39"/>
      <c r="B34" s="45"/>
      <c r="C34" s="301" t="s">
        <v>367</v>
      </c>
      <c r="D34" s="301" t="s">
        <v>368</v>
      </c>
      <c r="E34" s="18" t="s">
        <v>283</v>
      </c>
      <c r="F34" s="302">
        <v>11</v>
      </c>
      <c r="G34" s="39"/>
      <c r="H34" s="45"/>
    </row>
    <row r="35" s="2" customFormat="1" ht="16.8" customHeight="1">
      <c r="A35" s="39"/>
      <c r="B35" s="45"/>
      <c r="C35" s="301" t="s">
        <v>371</v>
      </c>
      <c r="D35" s="301" t="s">
        <v>372</v>
      </c>
      <c r="E35" s="18" t="s">
        <v>283</v>
      </c>
      <c r="F35" s="302">
        <v>660</v>
      </c>
      <c r="G35" s="39"/>
      <c r="H35" s="45"/>
    </row>
    <row r="36" s="2" customFormat="1" ht="16.8" customHeight="1">
      <c r="A36" s="39"/>
      <c r="B36" s="45"/>
      <c r="C36" s="301" t="s">
        <v>376</v>
      </c>
      <c r="D36" s="301" t="s">
        <v>377</v>
      </c>
      <c r="E36" s="18" t="s">
        <v>283</v>
      </c>
      <c r="F36" s="302">
        <v>11</v>
      </c>
      <c r="G36" s="39"/>
      <c r="H36" s="45"/>
    </row>
    <row r="37" s="2" customFormat="1" ht="16.8" customHeight="1">
      <c r="A37" s="39"/>
      <c r="B37" s="45"/>
      <c r="C37" s="297" t="s">
        <v>93</v>
      </c>
      <c r="D37" s="298" t="s">
        <v>94</v>
      </c>
      <c r="E37" s="299" t="s">
        <v>1</v>
      </c>
      <c r="F37" s="300">
        <v>79.099999999999994</v>
      </c>
      <c r="G37" s="39"/>
      <c r="H37" s="45"/>
    </row>
    <row r="38" s="2" customFormat="1" ht="16.8" customHeight="1">
      <c r="A38" s="39"/>
      <c r="B38" s="45"/>
      <c r="C38" s="301" t="s">
        <v>1</v>
      </c>
      <c r="D38" s="301" t="s">
        <v>307</v>
      </c>
      <c r="E38" s="18" t="s">
        <v>1</v>
      </c>
      <c r="F38" s="302">
        <v>0</v>
      </c>
      <c r="G38" s="39"/>
      <c r="H38" s="45"/>
    </row>
    <row r="39" s="2" customFormat="1" ht="16.8" customHeight="1">
      <c r="A39" s="39"/>
      <c r="B39" s="45"/>
      <c r="C39" s="301" t="s">
        <v>1</v>
      </c>
      <c r="D39" s="301" t="s">
        <v>323</v>
      </c>
      <c r="E39" s="18" t="s">
        <v>1</v>
      </c>
      <c r="F39" s="302">
        <v>61.299999999999997</v>
      </c>
      <c r="G39" s="39"/>
      <c r="H39" s="45"/>
    </row>
    <row r="40" s="2" customFormat="1" ht="16.8" customHeight="1">
      <c r="A40" s="39"/>
      <c r="B40" s="45"/>
      <c r="C40" s="301" t="s">
        <v>1</v>
      </c>
      <c r="D40" s="301" t="s">
        <v>324</v>
      </c>
      <c r="E40" s="18" t="s">
        <v>1</v>
      </c>
      <c r="F40" s="302">
        <v>17.800000000000001</v>
      </c>
      <c r="G40" s="39"/>
      <c r="H40" s="45"/>
    </row>
    <row r="41" s="2" customFormat="1" ht="16.8" customHeight="1">
      <c r="A41" s="39"/>
      <c r="B41" s="45"/>
      <c r="C41" s="301" t="s">
        <v>93</v>
      </c>
      <c r="D41" s="301" t="s">
        <v>185</v>
      </c>
      <c r="E41" s="18" t="s">
        <v>1</v>
      </c>
      <c r="F41" s="302">
        <v>79.099999999999994</v>
      </c>
      <c r="G41" s="39"/>
      <c r="H41" s="45"/>
    </row>
    <row r="42" s="2" customFormat="1" ht="16.8" customHeight="1">
      <c r="A42" s="39"/>
      <c r="B42" s="45"/>
      <c r="C42" s="303" t="s">
        <v>849</v>
      </c>
      <c r="D42" s="39"/>
      <c r="E42" s="39"/>
      <c r="F42" s="39"/>
      <c r="G42" s="39"/>
      <c r="H42" s="45"/>
    </row>
    <row r="43" s="2" customFormat="1">
      <c r="A43" s="39"/>
      <c r="B43" s="45"/>
      <c r="C43" s="301" t="s">
        <v>320</v>
      </c>
      <c r="D43" s="301" t="s">
        <v>321</v>
      </c>
      <c r="E43" s="18" t="s">
        <v>283</v>
      </c>
      <c r="F43" s="302">
        <v>79.099999999999994</v>
      </c>
      <c r="G43" s="39"/>
      <c r="H43" s="45"/>
    </row>
    <row r="44" s="2" customFormat="1">
      <c r="A44" s="39"/>
      <c r="B44" s="45"/>
      <c r="C44" s="301" t="s">
        <v>326</v>
      </c>
      <c r="D44" s="301" t="s">
        <v>327</v>
      </c>
      <c r="E44" s="18" t="s">
        <v>283</v>
      </c>
      <c r="F44" s="302">
        <v>4746</v>
      </c>
      <c r="G44" s="39"/>
      <c r="H44" s="45"/>
    </row>
    <row r="45" s="2" customFormat="1">
      <c r="A45" s="39"/>
      <c r="B45" s="45"/>
      <c r="C45" s="301" t="s">
        <v>331</v>
      </c>
      <c r="D45" s="301" t="s">
        <v>332</v>
      </c>
      <c r="E45" s="18" t="s">
        <v>283</v>
      </c>
      <c r="F45" s="302">
        <v>79.099999999999994</v>
      </c>
      <c r="G45" s="39"/>
      <c r="H45" s="45"/>
    </row>
    <row r="46" s="2" customFormat="1" ht="16.8" customHeight="1">
      <c r="A46" s="39"/>
      <c r="B46" s="45"/>
      <c r="C46" s="297" t="s">
        <v>109</v>
      </c>
      <c r="D46" s="298" t="s">
        <v>110</v>
      </c>
      <c r="E46" s="299" t="s">
        <v>1</v>
      </c>
      <c r="F46" s="300">
        <v>36.240000000000002</v>
      </c>
      <c r="G46" s="39"/>
      <c r="H46" s="45"/>
    </row>
    <row r="47" s="2" customFormat="1" ht="16.8" customHeight="1">
      <c r="A47" s="39"/>
      <c r="B47" s="45"/>
      <c r="C47" s="301" t="s">
        <v>1</v>
      </c>
      <c r="D47" s="301" t="s">
        <v>181</v>
      </c>
      <c r="E47" s="18" t="s">
        <v>1</v>
      </c>
      <c r="F47" s="302">
        <v>0</v>
      </c>
      <c r="G47" s="39"/>
      <c r="H47" s="45"/>
    </row>
    <row r="48" s="2" customFormat="1" ht="16.8" customHeight="1">
      <c r="A48" s="39"/>
      <c r="B48" s="45"/>
      <c r="C48" s="301" t="s">
        <v>1</v>
      </c>
      <c r="D48" s="301" t="s">
        <v>182</v>
      </c>
      <c r="E48" s="18" t="s">
        <v>1</v>
      </c>
      <c r="F48" s="302">
        <v>0</v>
      </c>
      <c r="G48" s="39"/>
      <c r="H48" s="45"/>
    </row>
    <row r="49" s="2" customFormat="1" ht="16.8" customHeight="1">
      <c r="A49" s="39"/>
      <c r="B49" s="45"/>
      <c r="C49" s="301" t="s">
        <v>1</v>
      </c>
      <c r="D49" s="301" t="s">
        <v>183</v>
      </c>
      <c r="E49" s="18" t="s">
        <v>1</v>
      </c>
      <c r="F49" s="302">
        <v>31.739999999999998</v>
      </c>
      <c r="G49" s="39"/>
      <c r="H49" s="45"/>
    </row>
    <row r="50" s="2" customFormat="1" ht="16.8" customHeight="1">
      <c r="A50" s="39"/>
      <c r="B50" s="45"/>
      <c r="C50" s="301" t="s">
        <v>1</v>
      </c>
      <c r="D50" s="301" t="s">
        <v>184</v>
      </c>
      <c r="E50" s="18" t="s">
        <v>1</v>
      </c>
      <c r="F50" s="302">
        <v>4.5</v>
      </c>
      <c r="G50" s="39"/>
      <c r="H50" s="45"/>
    </row>
    <row r="51" s="2" customFormat="1" ht="16.8" customHeight="1">
      <c r="A51" s="39"/>
      <c r="B51" s="45"/>
      <c r="C51" s="301" t="s">
        <v>109</v>
      </c>
      <c r="D51" s="301" t="s">
        <v>185</v>
      </c>
      <c r="E51" s="18" t="s">
        <v>1</v>
      </c>
      <c r="F51" s="302">
        <v>36.240000000000002</v>
      </c>
      <c r="G51" s="39"/>
      <c r="H51" s="45"/>
    </row>
    <row r="52" s="2" customFormat="1" ht="16.8" customHeight="1">
      <c r="A52" s="39"/>
      <c r="B52" s="45"/>
      <c r="C52" s="303" t="s">
        <v>849</v>
      </c>
      <c r="D52" s="39"/>
      <c r="E52" s="39"/>
      <c r="F52" s="39"/>
      <c r="G52" s="39"/>
      <c r="H52" s="45"/>
    </row>
    <row r="53" s="2" customFormat="1">
      <c r="A53" s="39"/>
      <c r="B53" s="45"/>
      <c r="C53" s="301" t="s">
        <v>175</v>
      </c>
      <c r="D53" s="301" t="s">
        <v>176</v>
      </c>
      <c r="E53" s="18" t="s">
        <v>177</v>
      </c>
      <c r="F53" s="302">
        <v>36.240000000000002</v>
      </c>
      <c r="G53" s="39"/>
      <c r="H53" s="45"/>
    </row>
    <row r="54" s="2" customFormat="1" ht="16.8" customHeight="1">
      <c r="A54" s="39"/>
      <c r="B54" s="45"/>
      <c r="C54" s="301" t="s">
        <v>186</v>
      </c>
      <c r="D54" s="301" t="s">
        <v>187</v>
      </c>
      <c r="E54" s="18" t="s">
        <v>177</v>
      </c>
      <c r="F54" s="302">
        <v>36.240000000000002</v>
      </c>
      <c r="G54" s="39"/>
      <c r="H54" s="45"/>
    </row>
    <row r="55" s="2" customFormat="1" ht="16.8" customHeight="1">
      <c r="A55" s="39"/>
      <c r="B55" s="45"/>
      <c r="C55" s="301" t="s">
        <v>190</v>
      </c>
      <c r="D55" s="301" t="s">
        <v>191</v>
      </c>
      <c r="E55" s="18" t="s">
        <v>177</v>
      </c>
      <c r="F55" s="302">
        <v>36.240000000000002</v>
      </c>
      <c r="G55" s="39"/>
      <c r="H55" s="45"/>
    </row>
    <row r="56" s="2" customFormat="1" ht="16.8" customHeight="1">
      <c r="A56" s="39"/>
      <c r="B56" s="45"/>
      <c r="C56" s="301" t="s">
        <v>193</v>
      </c>
      <c r="D56" s="301" t="s">
        <v>194</v>
      </c>
      <c r="E56" s="18" t="s">
        <v>177</v>
      </c>
      <c r="F56" s="302">
        <v>108.72</v>
      </c>
      <c r="G56" s="39"/>
      <c r="H56" s="45"/>
    </row>
    <row r="57" s="2" customFormat="1" ht="16.8" customHeight="1">
      <c r="A57" s="39"/>
      <c r="B57" s="45"/>
      <c r="C57" s="301" t="s">
        <v>270</v>
      </c>
      <c r="D57" s="301" t="s">
        <v>271</v>
      </c>
      <c r="E57" s="18" t="s">
        <v>177</v>
      </c>
      <c r="F57" s="302">
        <v>36.240000000000002</v>
      </c>
      <c r="G57" s="39"/>
      <c r="H57" s="45"/>
    </row>
    <row r="58" s="2" customFormat="1" ht="16.8" customHeight="1">
      <c r="A58" s="39"/>
      <c r="B58" s="45"/>
      <c r="C58" s="297" t="s">
        <v>112</v>
      </c>
      <c r="D58" s="298" t="s">
        <v>113</v>
      </c>
      <c r="E58" s="299" t="s">
        <v>1</v>
      </c>
      <c r="F58" s="300">
        <v>350.993</v>
      </c>
      <c r="G58" s="39"/>
      <c r="H58" s="45"/>
    </row>
    <row r="59" s="2" customFormat="1" ht="16.8" customHeight="1">
      <c r="A59" s="39"/>
      <c r="B59" s="45"/>
      <c r="C59" s="301" t="s">
        <v>1</v>
      </c>
      <c r="D59" s="301" t="s">
        <v>203</v>
      </c>
      <c r="E59" s="18" t="s">
        <v>1</v>
      </c>
      <c r="F59" s="302">
        <v>0</v>
      </c>
      <c r="G59" s="39"/>
      <c r="H59" s="45"/>
    </row>
    <row r="60" s="2" customFormat="1" ht="16.8" customHeight="1">
      <c r="A60" s="39"/>
      <c r="B60" s="45"/>
      <c r="C60" s="301" t="s">
        <v>1</v>
      </c>
      <c r="D60" s="301" t="s">
        <v>212</v>
      </c>
      <c r="E60" s="18" t="s">
        <v>1</v>
      </c>
      <c r="F60" s="302">
        <v>339.59300000000002</v>
      </c>
      <c r="G60" s="39"/>
      <c r="H60" s="45"/>
    </row>
    <row r="61" s="2" customFormat="1" ht="16.8" customHeight="1">
      <c r="A61" s="39"/>
      <c r="B61" s="45"/>
      <c r="C61" s="301" t="s">
        <v>1</v>
      </c>
      <c r="D61" s="301" t="s">
        <v>213</v>
      </c>
      <c r="E61" s="18" t="s">
        <v>1</v>
      </c>
      <c r="F61" s="302">
        <v>11.4</v>
      </c>
      <c r="G61" s="39"/>
      <c r="H61" s="45"/>
    </row>
    <row r="62" s="2" customFormat="1" ht="16.8" customHeight="1">
      <c r="A62" s="39"/>
      <c r="B62" s="45"/>
      <c r="C62" s="301" t="s">
        <v>112</v>
      </c>
      <c r="D62" s="301" t="s">
        <v>185</v>
      </c>
      <c r="E62" s="18" t="s">
        <v>1</v>
      </c>
      <c r="F62" s="302">
        <v>350.993</v>
      </c>
      <c r="G62" s="39"/>
      <c r="H62" s="45"/>
    </row>
    <row r="63" s="2" customFormat="1" ht="16.8" customHeight="1">
      <c r="A63" s="39"/>
      <c r="B63" s="45"/>
      <c r="C63" s="303" t="s">
        <v>849</v>
      </c>
      <c r="D63" s="39"/>
      <c r="E63" s="39"/>
      <c r="F63" s="39"/>
      <c r="G63" s="39"/>
      <c r="H63" s="45"/>
    </row>
    <row r="64" s="2" customFormat="1" ht="16.8" customHeight="1">
      <c r="A64" s="39"/>
      <c r="B64" s="45"/>
      <c r="C64" s="301" t="s">
        <v>209</v>
      </c>
      <c r="D64" s="301" t="s">
        <v>210</v>
      </c>
      <c r="E64" s="18" t="s">
        <v>177</v>
      </c>
      <c r="F64" s="302">
        <v>350.993</v>
      </c>
      <c r="G64" s="39"/>
      <c r="H64" s="45"/>
    </row>
    <row r="65" s="2" customFormat="1" ht="16.8" customHeight="1">
      <c r="A65" s="39"/>
      <c r="B65" s="45"/>
      <c r="C65" s="301" t="s">
        <v>215</v>
      </c>
      <c r="D65" s="301" t="s">
        <v>216</v>
      </c>
      <c r="E65" s="18" t="s">
        <v>177</v>
      </c>
      <c r="F65" s="302">
        <v>350.993</v>
      </c>
      <c r="G65" s="39"/>
      <c r="H65" s="45"/>
    </row>
    <row r="66" s="2" customFormat="1" ht="16.8" customHeight="1">
      <c r="A66" s="39"/>
      <c r="B66" s="45"/>
      <c r="C66" s="297" t="s">
        <v>96</v>
      </c>
      <c r="D66" s="298" t="s">
        <v>97</v>
      </c>
      <c r="E66" s="299" t="s">
        <v>1</v>
      </c>
      <c r="F66" s="300">
        <v>176.37799999999999</v>
      </c>
      <c r="G66" s="39"/>
      <c r="H66" s="45"/>
    </row>
    <row r="67" s="2" customFormat="1" ht="16.8" customHeight="1">
      <c r="A67" s="39"/>
      <c r="B67" s="45"/>
      <c r="C67" s="301" t="s">
        <v>1</v>
      </c>
      <c r="D67" s="301" t="s">
        <v>203</v>
      </c>
      <c r="E67" s="18" t="s">
        <v>1</v>
      </c>
      <c r="F67" s="302">
        <v>0</v>
      </c>
      <c r="G67" s="39"/>
      <c r="H67" s="45"/>
    </row>
    <row r="68" s="2" customFormat="1" ht="16.8" customHeight="1">
      <c r="A68" s="39"/>
      <c r="B68" s="45"/>
      <c r="C68" s="301" t="s">
        <v>96</v>
      </c>
      <c r="D68" s="301" t="s">
        <v>204</v>
      </c>
      <c r="E68" s="18" t="s">
        <v>1</v>
      </c>
      <c r="F68" s="302">
        <v>176.37799999999999</v>
      </c>
      <c r="G68" s="39"/>
      <c r="H68" s="45"/>
    </row>
    <row r="69" s="2" customFormat="1" ht="16.8" customHeight="1">
      <c r="A69" s="39"/>
      <c r="B69" s="45"/>
      <c r="C69" s="303" t="s">
        <v>849</v>
      </c>
      <c r="D69" s="39"/>
      <c r="E69" s="39"/>
      <c r="F69" s="39"/>
      <c r="G69" s="39"/>
      <c r="H69" s="45"/>
    </row>
    <row r="70" s="2" customFormat="1" ht="16.8" customHeight="1">
      <c r="A70" s="39"/>
      <c r="B70" s="45"/>
      <c r="C70" s="301" t="s">
        <v>200</v>
      </c>
      <c r="D70" s="301" t="s">
        <v>201</v>
      </c>
      <c r="E70" s="18" t="s">
        <v>177</v>
      </c>
      <c r="F70" s="302">
        <v>176.37799999999999</v>
      </c>
      <c r="G70" s="39"/>
      <c r="H70" s="45"/>
    </row>
    <row r="71" s="2" customFormat="1" ht="16.8" customHeight="1">
      <c r="A71" s="39"/>
      <c r="B71" s="45"/>
      <c r="C71" s="301" t="s">
        <v>205</v>
      </c>
      <c r="D71" s="301" t="s">
        <v>206</v>
      </c>
      <c r="E71" s="18" t="s">
        <v>177</v>
      </c>
      <c r="F71" s="302">
        <v>176.37799999999999</v>
      </c>
      <c r="G71" s="39"/>
      <c r="H71" s="45"/>
    </row>
    <row r="72" s="2" customFormat="1" ht="16.8" customHeight="1">
      <c r="A72" s="39"/>
      <c r="B72" s="45"/>
      <c r="C72" s="297" t="s">
        <v>99</v>
      </c>
      <c r="D72" s="298" t="s">
        <v>100</v>
      </c>
      <c r="E72" s="299" t="s">
        <v>1</v>
      </c>
      <c r="F72" s="300">
        <v>225.75</v>
      </c>
      <c r="G72" s="39"/>
      <c r="H72" s="45"/>
    </row>
    <row r="73" s="2" customFormat="1" ht="16.8" customHeight="1">
      <c r="A73" s="39"/>
      <c r="B73" s="45"/>
      <c r="C73" s="301" t="s">
        <v>1</v>
      </c>
      <c r="D73" s="301" t="s">
        <v>221</v>
      </c>
      <c r="E73" s="18" t="s">
        <v>1</v>
      </c>
      <c r="F73" s="302">
        <v>0</v>
      </c>
      <c r="G73" s="39"/>
      <c r="H73" s="45"/>
    </row>
    <row r="74" s="2" customFormat="1" ht="16.8" customHeight="1">
      <c r="A74" s="39"/>
      <c r="B74" s="45"/>
      <c r="C74" s="301" t="s">
        <v>1</v>
      </c>
      <c r="D74" s="301" t="s">
        <v>222</v>
      </c>
      <c r="E74" s="18" t="s">
        <v>1</v>
      </c>
      <c r="F74" s="302">
        <v>225.75</v>
      </c>
      <c r="G74" s="39"/>
      <c r="H74" s="45"/>
    </row>
    <row r="75" s="2" customFormat="1" ht="16.8" customHeight="1">
      <c r="A75" s="39"/>
      <c r="B75" s="45"/>
      <c r="C75" s="301" t="s">
        <v>99</v>
      </c>
      <c r="D75" s="301" t="s">
        <v>185</v>
      </c>
      <c r="E75" s="18" t="s">
        <v>1</v>
      </c>
      <c r="F75" s="302">
        <v>225.75</v>
      </c>
      <c r="G75" s="39"/>
      <c r="H75" s="45"/>
    </row>
    <row r="76" s="2" customFormat="1" ht="16.8" customHeight="1">
      <c r="A76" s="39"/>
      <c r="B76" s="45"/>
      <c r="C76" s="303" t="s">
        <v>849</v>
      </c>
      <c r="D76" s="39"/>
      <c r="E76" s="39"/>
      <c r="F76" s="39"/>
      <c r="G76" s="39"/>
      <c r="H76" s="45"/>
    </row>
    <row r="77" s="2" customFormat="1" ht="16.8" customHeight="1">
      <c r="A77" s="39"/>
      <c r="B77" s="45"/>
      <c r="C77" s="301" t="s">
        <v>218</v>
      </c>
      <c r="D77" s="301" t="s">
        <v>219</v>
      </c>
      <c r="E77" s="18" t="s">
        <v>177</v>
      </c>
      <c r="F77" s="302">
        <v>225.75</v>
      </c>
      <c r="G77" s="39"/>
      <c r="H77" s="45"/>
    </row>
    <row r="78" s="2" customFormat="1" ht="16.8" customHeight="1">
      <c r="A78" s="39"/>
      <c r="B78" s="45"/>
      <c r="C78" s="301" t="s">
        <v>236</v>
      </c>
      <c r="D78" s="301" t="s">
        <v>237</v>
      </c>
      <c r="E78" s="18" t="s">
        <v>177</v>
      </c>
      <c r="F78" s="302">
        <v>225.75</v>
      </c>
      <c r="G78" s="39"/>
      <c r="H78" s="45"/>
    </row>
    <row r="79" s="2" customFormat="1" ht="16.8" customHeight="1">
      <c r="A79" s="39"/>
      <c r="B79" s="45"/>
      <c r="C79" s="297" t="s">
        <v>235</v>
      </c>
      <c r="D79" s="298" t="s">
        <v>235</v>
      </c>
      <c r="E79" s="299" t="s">
        <v>1</v>
      </c>
      <c r="F79" s="300">
        <v>42.314999999999998</v>
      </c>
      <c r="G79" s="39"/>
      <c r="H79" s="45"/>
    </row>
    <row r="80" s="2" customFormat="1" ht="16.8" customHeight="1">
      <c r="A80" s="39"/>
      <c r="B80" s="45"/>
      <c r="C80" s="301" t="s">
        <v>1</v>
      </c>
      <c r="D80" s="301" t="s">
        <v>221</v>
      </c>
      <c r="E80" s="18" t="s">
        <v>1</v>
      </c>
      <c r="F80" s="302">
        <v>0</v>
      </c>
      <c r="G80" s="39"/>
      <c r="H80" s="45"/>
    </row>
    <row r="81" s="2" customFormat="1" ht="16.8" customHeight="1">
      <c r="A81" s="39"/>
      <c r="B81" s="45"/>
      <c r="C81" s="301" t="s">
        <v>1</v>
      </c>
      <c r="D81" s="301" t="s">
        <v>227</v>
      </c>
      <c r="E81" s="18" t="s">
        <v>1</v>
      </c>
      <c r="F81" s="302">
        <v>0</v>
      </c>
      <c r="G81" s="39"/>
      <c r="H81" s="45"/>
    </row>
    <row r="82" s="2" customFormat="1" ht="16.8" customHeight="1">
      <c r="A82" s="39"/>
      <c r="B82" s="45"/>
      <c r="C82" s="301" t="s">
        <v>1</v>
      </c>
      <c r="D82" s="301" t="s">
        <v>228</v>
      </c>
      <c r="E82" s="18" t="s">
        <v>1</v>
      </c>
      <c r="F82" s="302">
        <v>13.455</v>
      </c>
      <c r="G82" s="39"/>
      <c r="H82" s="45"/>
    </row>
    <row r="83" s="2" customFormat="1" ht="16.8" customHeight="1">
      <c r="A83" s="39"/>
      <c r="B83" s="45"/>
      <c r="C83" s="301" t="s">
        <v>1</v>
      </c>
      <c r="D83" s="301" t="s">
        <v>229</v>
      </c>
      <c r="E83" s="18" t="s">
        <v>1</v>
      </c>
      <c r="F83" s="302">
        <v>12.401999999999999</v>
      </c>
      <c r="G83" s="39"/>
      <c r="H83" s="45"/>
    </row>
    <row r="84" s="2" customFormat="1" ht="16.8" customHeight="1">
      <c r="A84" s="39"/>
      <c r="B84" s="45"/>
      <c r="C84" s="301" t="s">
        <v>1</v>
      </c>
      <c r="D84" s="301" t="s">
        <v>230</v>
      </c>
      <c r="E84" s="18" t="s">
        <v>1</v>
      </c>
      <c r="F84" s="302">
        <v>3.6960000000000002</v>
      </c>
      <c r="G84" s="39"/>
      <c r="H84" s="45"/>
    </row>
    <row r="85" s="2" customFormat="1" ht="16.8" customHeight="1">
      <c r="A85" s="39"/>
      <c r="B85" s="45"/>
      <c r="C85" s="301" t="s">
        <v>1</v>
      </c>
      <c r="D85" s="301" t="s">
        <v>231</v>
      </c>
      <c r="E85" s="18" t="s">
        <v>1</v>
      </c>
      <c r="F85" s="302">
        <v>8.1620000000000008</v>
      </c>
      <c r="G85" s="39"/>
      <c r="H85" s="45"/>
    </row>
    <row r="86" s="2" customFormat="1" ht="16.8" customHeight="1">
      <c r="A86" s="39"/>
      <c r="B86" s="45"/>
      <c r="C86" s="301" t="s">
        <v>1</v>
      </c>
      <c r="D86" s="301" t="s">
        <v>232</v>
      </c>
      <c r="E86" s="18" t="s">
        <v>1</v>
      </c>
      <c r="F86" s="302">
        <v>3.2400000000000002</v>
      </c>
      <c r="G86" s="39"/>
      <c r="H86" s="45"/>
    </row>
    <row r="87" s="2" customFormat="1" ht="16.8" customHeight="1">
      <c r="A87" s="39"/>
      <c r="B87" s="45"/>
      <c r="C87" s="301" t="s">
        <v>1</v>
      </c>
      <c r="D87" s="301" t="s">
        <v>233</v>
      </c>
      <c r="E87" s="18" t="s">
        <v>1</v>
      </c>
      <c r="F87" s="302">
        <v>1.3600000000000001</v>
      </c>
      <c r="G87" s="39"/>
      <c r="H87" s="45"/>
    </row>
    <row r="88" s="2" customFormat="1" ht="16.8" customHeight="1">
      <c r="A88" s="39"/>
      <c r="B88" s="45"/>
      <c r="C88" s="301" t="s">
        <v>235</v>
      </c>
      <c r="D88" s="301" t="s">
        <v>185</v>
      </c>
      <c r="E88" s="18" t="s">
        <v>1</v>
      </c>
      <c r="F88" s="302">
        <v>42.314999999999998</v>
      </c>
      <c r="G88" s="39"/>
      <c r="H88" s="45"/>
    </row>
    <row r="89" s="2" customFormat="1" ht="16.8" customHeight="1">
      <c r="A89" s="39"/>
      <c r="B89" s="45"/>
      <c r="C89" s="297" t="s">
        <v>105</v>
      </c>
      <c r="D89" s="298" t="s">
        <v>106</v>
      </c>
      <c r="E89" s="299" t="s">
        <v>1</v>
      </c>
      <c r="F89" s="300">
        <v>342</v>
      </c>
      <c r="G89" s="39"/>
      <c r="H89" s="45"/>
    </row>
    <row r="90" s="2" customFormat="1" ht="16.8" customHeight="1">
      <c r="A90" s="39"/>
      <c r="B90" s="45"/>
      <c r="C90" s="301" t="s">
        <v>1</v>
      </c>
      <c r="D90" s="301" t="s">
        <v>393</v>
      </c>
      <c r="E90" s="18" t="s">
        <v>1</v>
      </c>
      <c r="F90" s="302">
        <v>0</v>
      </c>
      <c r="G90" s="39"/>
      <c r="H90" s="45"/>
    </row>
    <row r="91" s="2" customFormat="1" ht="16.8" customHeight="1">
      <c r="A91" s="39"/>
      <c r="B91" s="45"/>
      <c r="C91" s="301" t="s">
        <v>105</v>
      </c>
      <c r="D91" s="301" t="s">
        <v>394</v>
      </c>
      <c r="E91" s="18" t="s">
        <v>1</v>
      </c>
      <c r="F91" s="302">
        <v>342</v>
      </c>
      <c r="G91" s="39"/>
      <c r="H91" s="45"/>
    </row>
    <row r="92" s="2" customFormat="1" ht="16.8" customHeight="1">
      <c r="A92" s="39"/>
      <c r="B92" s="45"/>
      <c r="C92" s="303" t="s">
        <v>849</v>
      </c>
      <c r="D92" s="39"/>
      <c r="E92" s="39"/>
      <c r="F92" s="39"/>
      <c r="G92" s="39"/>
      <c r="H92" s="45"/>
    </row>
    <row r="93" s="2" customFormat="1" ht="16.8" customHeight="1">
      <c r="A93" s="39"/>
      <c r="B93" s="45"/>
      <c r="C93" s="301" t="s">
        <v>390</v>
      </c>
      <c r="D93" s="301" t="s">
        <v>391</v>
      </c>
      <c r="E93" s="18" t="s">
        <v>177</v>
      </c>
      <c r="F93" s="302">
        <v>342</v>
      </c>
      <c r="G93" s="39"/>
      <c r="H93" s="45"/>
    </row>
    <row r="94" s="2" customFormat="1" ht="16.8" customHeight="1">
      <c r="A94" s="39"/>
      <c r="B94" s="45"/>
      <c r="C94" s="301" t="s">
        <v>492</v>
      </c>
      <c r="D94" s="301" t="s">
        <v>493</v>
      </c>
      <c r="E94" s="18" t="s">
        <v>177</v>
      </c>
      <c r="F94" s="302">
        <v>342</v>
      </c>
      <c r="G94" s="39"/>
      <c r="H94" s="45"/>
    </row>
    <row r="95" s="2" customFormat="1" ht="16.8" customHeight="1">
      <c r="A95" s="39"/>
      <c r="B95" s="45"/>
      <c r="C95" s="301" t="s">
        <v>542</v>
      </c>
      <c r="D95" s="301" t="s">
        <v>543</v>
      </c>
      <c r="E95" s="18" t="s">
        <v>177</v>
      </c>
      <c r="F95" s="302">
        <v>342</v>
      </c>
      <c r="G95" s="39"/>
      <c r="H95" s="45"/>
    </row>
    <row r="96" s="2" customFormat="1">
      <c r="A96" s="39"/>
      <c r="B96" s="45"/>
      <c r="C96" s="301" t="s">
        <v>592</v>
      </c>
      <c r="D96" s="301" t="s">
        <v>593</v>
      </c>
      <c r="E96" s="18" t="s">
        <v>177</v>
      </c>
      <c r="F96" s="302">
        <v>342</v>
      </c>
      <c r="G96" s="39"/>
      <c r="H96" s="45"/>
    </row>
    <row r="97" s="2" customFormat="1">
      <c r="A97" s="39"/>
      <c r="B97" s="45"/>
      <c r="C97" s="301" t="s">
        <v>730</v>
      </c>
      <c r="D97" s="301" t="s">
        <v>731</v>
      </c>
      <c r="E97" s="18" t="s">
        <v>177</v>
      </c>
      <c r="F97" s="302">
        <v>342</v>
      </c>
      <c r="G97" s="39"/>
      <c r="H97" s="45"/>
    </row>
    <row r="98" s="2" customFormat="1" ht="16.8" customHeight="1">
      <c r="A98" s="39"/>
      <c r="B98" s="45"/>
      <c r="C98" s="301" t="s">
        <v>765</v>
      </c>
      <c r="D98" s="301" t="s">
        <v>766</v>
      </c>
      <c r="E98" s="18" t="s">
        <v>177</v>
      </c>
      <c r="F98" s="302">
        <v>342</v>
      </c>
      <c r="G98" s="39"/>
      <c r="H98" s="45"/>
    </row>
    <row r="99" s="2" customFormat="1">
      <c r="A99" s="39"/>
      <c r="B99" s="45"/>
      <c r="C99" s="301" t="s">
        <v>779</v>
      </c>
      <c r="D99" s="301" t="s">
        <v>780</v>
      </c>
      <c r="E99" s="18" t="s">
        <v>177</v>
      </c>
      <c r="F99" s="302">
        <v>1116.8979999999999</v>
      </c>
      <c r="G99" s="39"/>
      <c r="H99" s="45"/>
    </row>
    <row r="100" s="2" customFormat="1" ht="16.8" customHeight="1">
      <c r="A100" s="39"/>
      <c r="B100" s="45"/>
      <c r="C100" s="297" t="s">
        <v>115</v>
      </c>
      <c r="D100" s="298" t="s">
        <v>116</v>
      </c>
      <c r="E100" s="299" t="s">
        <v>1</v>
      </c>
      <c r="F100" s="300">
        <v>1116.8979999999999</v>
      </c>
      <c r="G100" s="39"/>
      <c r="H100" s="45"/>
    </row>
    <row r="101" s="2" customFormat="1" ht="16.8" customHeight="1">
      <c r="A101" s="39"/>
      <c r="B101" s="45"/>
      <c r="C101" s="301" t="s">
        <v>1</v>
      </c>
      <c r="D101" s="301" t="s">
        <v>221</v>
      </c>
      <c r="E101" s="18" t="s">
        <v>1</v>
      </c>
      <c r="F101" s="302">
        <v>0</v>
      </c>
      <c r="G101" s="39"/>
      <c r="H101" s="45"/>
    </row>
    <row r="102" s="2" customFormat="1" ht="16.8" customHeight="1">
      <c r="A102" s="39"/>
      <c r="B102" s="45"/>
      <c r="C102" s="301" t="s">
        <v>1</v>
      </c>
      <c r="D102" s="301" t="s">
        <v>782</v>
      </c>
      <c r="E102" s="18" t="s">
        <v>1</v>
      </c>
      <c r="F102" s="302">
        <v>0</v>
      </c>
      <c r="G102" s="39"/>
      <c r="H102" s="45"/>
    </row>
    <row r="103" s="2" customFormat="1" ht="16.8" customHeight="1">
      <c r="A103" s="39"/>
      <c r="B103" s="45"/>
      <c r="C103" s="301" t="s">
        <v>1</v>
      </c>
      <c r="D103" s="301" t="s">
        <v>783</v>
      </c>
      <c r="E103" s="18" t="s">
        <v>1</v>
      </c>
      <c r="F103" s="302">
        <v>684</v>
      </c>
      <c r="G103" s="39"/>
      <c r="H103" s="45"/>
    </row>
    <row r="104" s="2" customFormat="1" ht="16.8" customHeight="1">
      <c r="A104" s="39"/>
      <c r="B104" s="45"/>
      <c r="C104" s="301" t="s">
        <v>1</v>
      </c>
      <c r="D104" s="301" t="s">
        <v>784</v>
      </c>
      <c r="E104" s="18" t="s">
        <v>1</v>
      </c>
      <c r="F104" s="302">
        <v>0</v>
      </c>
      <c r="G104" s="39"/>
      <c r="H104" s="45"/>
    </row>
    <row r="105" s="2" customFormat="1" ht="16.8" customHeight="1">
      <c r="A105" s="39"/>
      <c r="B105" s="45"/>
      <c r="C105" s="301" t="s">
        <v>1</v>
      </c>
      <c r="D105" s="301" t="s">
        <v>785</v>
      </c>
      <c r="E105" s="18" t="s">
        <v>1</v>
      </c>
      <c r="F105" s="302">
        <v>53.82</v>
      </c>
      <c r="G105" s="39"/>
      <c r="H105" s="45"/>
    </row>
    <row r="106" s="2" customFormat="1" ht="16.8" customHeight="1">
      <c r="A106" s="39"/>
      <c r="B106" s="45"/>
      <c r="C106" s="301" t="s">
        <v>1</v>
      </c>
      <c r="D106" s="301" t="s">
        <v>786</v>
      </c>
      <c r="E106" s="18" t="s">
        <v>1</v>
      </c>
      <c r="F106" s="302">
        <v>40.960000000000001</v>
      </c>
      <c r="G106" s="39"/>
      <c r="H106" s="45"/>
    </row>
    <row r="107" s="2" customFormat="1" ht="16.8" customHeight="1">
      <c r="A107" s="39"/>
      <c r="B107" s="45"/>
      <c r="C107" s="301" t="s">
        <v>1</v>
      </c>
      <c r="D107" s="301" t="s">
        <v>787</v>
      </c>
      <c r="E107" s="18" t="s">
        <v>1</v>
      </c>
      <c r="F107" s="302">
        <v>49.607999999999997</v>
      </c>
      <c r="G107" s="39"/>
      <c r="H107" s="45"/>
    </row>
    <row r="108" s="2" customFormat="1" ht="16.8" customHeight="1">
      <c r="A108" s="39"/>
      <c r="B108" s="45"/>
      <c r="C108" s="301" t="s">
        <v>1</v>
      </c>
      <c r="D108" s="301" t="s">
        <v>788</v>
      </c>
      <c r="E108" s="18" t="s">
        <v>1</v>
      </c>
      <c r="F108" s="302">
        <v>14.784000000000001</v>
      </c>
      <c r="G108" s="39"/>
      <c r="H108" s="45"/>
    </row>
    <row r="109" s="2" customFormat="1" ht="16.8" customHeight="1">
      <c r="A109" s="39"/>
      <c r="B109" s="45"/>
      <c r="C109" s="301" t="s">
        <v>1</v>
      </c>
      <c r="D109" s="301" t="s">
        <v>789</v>
      </c>
      <c r="E109" s="18" t="s">
        <v>1</v>
      </c>
      <c r="F109" s="302">
        <v>32.648000000000003</v>
      </c>
      <c r="G109" s="39"/>
      <c r="H109" s="45"/>
    </row>
    <row r="110" s="2" customFormat="1" ht="16.8" customHeight="1">
      <c r="A110" s="39"/>
      <c r="B110" s="45"/>
      <c r="C110" s="301" t="s">
        <v>1</v>
      </c>
      <c r="D110" s="301" t="s">
        <v>790</v>
      </c>
      <c r="E110" s="18" t="s">
        <v>1</v>
      </c>
      <c r="F110" s="302">
        <v>12.960000000000001</v>
      </c>
      <c r="G110" s="39"/>
      <c r="H110" s="45"/>
    </row>
    <row r="111" s="2" customFormat="1" ht="16.8" customHeight="1">
      <c r="A111" s="39"/>
      <c r="B111" s="45"/>
      <c r="C111" s="301" t="s">
        <v>1</v>
      </c>
      <c r="D111" s="301" t="s">
        <v>791</v>
      </c>
      <c r="E111" s="18" t="s">
        <v>1</v>
      </c>
      <c r="F111" s="302">
        <v>5.4400000000000004</v>
      </c>
      <c r="G111" s="39"/>
      <c r="H111" s="45"/>
    </row>
    <row r="112" s="2" customFormat="1" ht="16.8" customHeight="1">
      <c r="A112" s="39"/>
      <c r="B112" s="45"/>
      <c r="C112" s="301" t="s">
        <v>1</v>
      </c>
      <c r="D112" s="301" t="s">
        <v>792</v>
      </c>
      <c r="E112" s="18" t="s">
        <v>1</v>
      </c>
      <c r="F112" s="302">
        <v>131.66</v>
      </c>
      <c r="G112" s="39"/>
      <c r="H112" s="45"/>
    </row>
    <row r="113" s="2" customFormat="1" ht="16.8" customHeight="1">
      <c r="A113" s="39"/>
      <c r="B113" s="45"/>
      <c r="C113" s="301" t="s">
        <v>1</v>
      </c>
      <c r="D113" s="301" t="s">
        <v>793</v>
      </c>
      <c r="E113" s="18" t="s">
        <v>1</v>
      </c>
      <c r="F113" s="302">
        <v>54.527999999999999</v>
      </c>
      <c r="G113" s="39"/>
      <c r="H113" s="45"/>
    </row>
    <row r="114" s="2" customFormat="1" ht="16.8" customHeight="1">
      <c r="A114" s="39"/>
      <c r="B114" s="45"/>
      <c r="C114" s="301" t="s">
        <v>1</v>
      </c>
      <c r="D114" s="301" t="s">
        <v>794</v>
      </c>
      <c r="E114" s="18" t="s">
        <v>1</v>
      </c>
      <c r="F114" s="302">
        <v>7.7439999999999998</v>
      </c>
      <c r="G114" s="39"/>
      <c r="H114" s="45"/>
    </row>
    <row r="115" s="2" customFormat="1" ht="16.8" customHeight="1">
      <c r="A115" s="39"/>
      <c r="B115" s="45"/>
      <c r="C115" s="301" t="s">
        <v>1</v>
      </c>
      <c r="D115" s="301" t="s">
        <v>795</v>
      </c>
      <c r="E115" s="18" t="s">
        <v>1</v>
      </c>
      <c r="F115" s="302">
        <v>10.08</v>
      </c>
      <c r="G115" s="39"/>
      <c r="H115" s="45"/>
    </row>
    <row r="116" s="2" customFormat="1" ht="16.8" customHeight="1">
      <c r="A116" s="39"/>
      <c r="B116" s="45"/>
      <c r="C116" s="301" t="s">
        <v>1</v>
      </c>
      <c r="D116" s="301" t="s">
        <v>796</v>
      </c>
      <c r="E116" s="18" t="s">
        <v>1</v>
      </c>
      <c r="F116" s="302">
        <v>18.666</v>
      </c>
      <c r="G116" s="39"/>
      <c r="H116" s="45"/>
    </row>
    <row r="117" s="2" customFormat="1" ht="16.8" customHeight="1">
      <c r="A117" s="39"/>
      <c r="B117" s="45"/>
      <c r="C117" s="301" t="s">
        <v>115</v>
      </c>
      <c r="D117" s="301" t="s">
        <v>185</v>
      </c>
      <c r="E117" s="18" t="s">
        <v>1</v>
      </c>
      <c r="F117" s="302">
        <v>1116.8979999999999</v>
      </c>
      <c r="G117" s="39"/>
      <c r="H117" s="45"/>
    </row>
    <row r="118" s="2" customFormat="1" ht="16.8" customHeight="1">
      <c r="A118" s="39"/>
      <c r="B118" s="45"/>
      <c r="C118" s="303" t="s">
        <v>849</v>
      </c>
      <c r="D118" s="39"/>
      <c r="E118" s="39"/>
      <c r="F118" s="39"/>
      <c r="G118" s="39"/>
      <c r="H118" s="45"/>
    </row>
    <row r="119" s="2" customFormat="1">
      <c r="A119" s="39"/>
      <c r="B119" s="45"/>
      <c r="C119" s="301" t="s">
        <v>779</v>
      </c>
      <c r="D119" s="301" t="s">
        <v>780</v>
      </c>
      <c r="E119" s="18" t="s">
        <v>177</v>
      </c>
      <c r="F119" s="302">
        <v>1116.8979999999999</v>
      </c>
      <c r="G119" s="39"/>
      <c r="H119" s="45"/>
    </row>
    <row r="120" s="2" customFormat="1" ht="16.8" customHeight="1">
      <c r="A120" s="39"/>
      <c r="B120" s="45"/>
      <c r="C120" s="301" t="s">
        <v>775</v>
      </c>
      <c r="D120" s="301" t="s">
        <v>776</v>
      </c>
      <c r="E120" s="18" t="s">
        <v>177</v>
      </c>
      <c r="F120" s="302">
        <v>1116.8979999999999</v>
      </c>
      <c r="G120" s="39"/>
      <c r="H120" s="45"/>
    </row>
    <row r="121" s="2" customFormat="1" ht="16.8" customHeight="1">
      <c r="A121" s="39"/>
      <c r="B121" s="45"/>
      <c r="C121" s="297" t="s">
        <v>119</v>
      </c>
      <c r="D121" s="298" t="s">
        <v>120</v>
      </c>
      <c r="E121" s="299" t="s">
        <v>1</v>
      </c>
      <c r="F121" s="300">
        <v>5.0250000000000004</v>
      </c>
      <c r="G121" s="39"/>
      <c r="H121" s="45"/>
    </row>
    <row r="122" s="2" customFormat="1" ht="16.8" customHeight="1">
      <c r="A122" s="39"/>
      <c r="B122" s="45"/>
      <c r="C122" s="301" t="s">
        <v>1</v>
      </c>
      <c r="D122" s="301" t="s">
        <v>401</v>
      </c>
      <c r="E122" s="18" t="s">
        <v>1</v>
      </c>
      <c r="F122" s="302">
        <v>0</v>
      </c>
      <c r="G122" s="39"/>
      <c r="H122" s="45"/>
    </row>
    <row r="123" s="2" customFormat="1" ht="16.8" customHeight="1">
      <c r="A123" s="39"/>
      <c r="B123" s="45"/>
      <c r="C123" s="301" t="s">
        <v>1</v>
      </c>
      <c r="D123" s="301" t="s">
        <v>402</v>
      </c>
      <c r="E123" s="18" t="s">
        <v>1</v>
      </c>
      <c r="F123" s="302">
        <v>0</v>
      </c>
      <c r="G123" s="39"/>
      <c r="H123" s="45"/>
    </row>
    <row r="124" s="2" customFormat="1" ht="16.8" customHeight="1">
      <c r="A124" s="39"/>
      <c r="B124" s="45"/>
      <c r="C124" s="301" t="s">
        <v>119</v>
      </c>
      <c r="D124" s="301" t="s">
        <v>403</v>
      </c>
      <c r="E124" s="18" t="s">
        <v>1</v>
      </c>
      <c r="F124" s="302">
        <v>5.0250000000000004</v>
      </c>
      <c r="G124" s="39"/>
      <c r="H124" s="45"/>
    </row>
    <row r="125" s="2" customFormat="1" ht="16.8" customHeight="1">
      <c r="A125" s="39"/>
      <c r="B125" s="45"/>
      <c r="C125" s="303" t="s">
        <v>849</v>
      </c>
      <c r="D125" s="39"/>
      <c r="E125" s="39"/>
      <c r="F125" s="39"/>
      <c r="G125" s="39"/>
      <c r="H125" s="45"/>
    </row>
    <row r="126" s="2" customFormat="1" ht="16.8" customHeight="1">
      <c r="A126" s="39"/>
      <c r="B126" s="45"/>
      <c r="C126" s="301" t="s">
        <v>398</v>
      </c>
      <c r="D126" s="301" t="s">
        <v>399</v>
      </c>
      <c r="E126" s="18" t="s">
        <v>283</v>
      </c>
      <c r="F126" s="302">
        <v>5.0250000000000004</v>
      </c>
      <c r="G126" s="39"/>
      <c r="H126" s="45"/>
    </row>
    <row r="127" s="2" customFormat="1" ht="16.8" customHeight="1">
      <c r="A127" s="39"/>
      <c r="B127" s="45"/>
      <c r="C127" s="301" t="s">
        <v>428</v>
      </c>
      <c r="D127" s="301" t="s">
        <v>429</v>
      </c>
      <c r="E127" s="18" t="s">
        <v>283</v>
      </c>
      <c r="F127" s="302">
        <v>39.524999999999999</v>
      </c>
      <c r="G127" s="39"/>
      <c r="H127" s="45"/>
    </row>
    <row r="128" s="2" customFormat="1" ht="16.8" customHeight="1">
      <c r="A128" s="39"/>
      <c r="B128" s="45"/>
      <c r="C128" s="297" t="s">
        <v>122</v>
      </c>
      <c r="D128" s="298" t="s">
        <v>123</v>
      </c>
      <c r="E128" s="299" t="s">
        <v>1</v>
      </c>
      <c r="F128" s="300">
        <v>34.5</v>
      </c>
      <c r="G128" s="39"/>
      <c r="H128" s="45"/>
    </row>
    <row r="129" s="2" customFormat="1" ht="16.8" customHeight="1">
      <c r="A129" s="39"/>
      <c r="B129" s="45"/>
      <c r="C129" s="301" t="s">
        <v>1</v>
      </c>
      <c r="D129" s="301" t="s">
        <v>401</v>
      </c>
      <c r="E129" s="18" t="s">
        <v>1</v>
      </c>
      <c r="F129" s="302">
        <v>0</v>
      </c>
      <c r="G129" s="39"/>
      <c r="H129" s="45"/>
    </row>
    <row r="130" s="2" customFormat="1" ht="16.8" customHeight="1">
      <c r="A130" s="39"/>
      <c r="B130" s="45"/>
      <c r="C130" s="301" t="s">
        <v>1</v>
      </c>
      <c r="D130" s="301" t="s">
        <v>402</v>
      </c>
      <c r="E130" s="18" t="s">
        <v>1</v>
      </c>
      <c r="F130" s="302">
        <v>0</v>
      </c>
      <c r="G130" s="39"/>
      <c r="H130" s="45"/>
    </row>
    <row r="131" s="2" customFormat="1" ht="16.8" customHeight="1">
      <c r="A131" s="39"/>
      <c r="B131" s="45"/>
      <c r="C131" s="301" t="s">
        <v>122</v>
      </c>
      <c r="D131" s="301" t="s">
        <v>408</v>
      </c>
      <c r="E131" s="18" t="s">
        <v>1</v>
      </c>
      <c r="F131" s="302">
        <v>34.5</v>
      </c>
      <c r="G131" s="39"/>
      <c r="H131" s="45"/>
    </row>
    <row r="132" s="2" customFormat="1" ht="16.8" customHeight="1">
      <c r="A132" s="39"/>
      <c r="B132" s="45"/>
      <c r="C132" s="303" t="s">
        <v>849</v>
      </c>
      <c r="D132" s="39"/>
      <c r="E132" s="39"/>
      <c r="F132" s="39"/>
      <c r="G132" s="39"/>
      <c r="H132" s="45"/>
    </row>
    <row r="133" s="2" customFormat="1" ht="16.8" customHeight="1">
      <c r="A133" s="39"/>
      <c r="B133" s="45"/>
      <c r="C133" s="301" t="s">
        <v>405</v>
      </c>
      <c r="D133" s="301" t="s">
        <v>406</v>
      </c>
      <c r="E133" s="18" t="s">
        <v>283</v>
      </c>
      <c r="F133" s="302">
        <v>34.5</v>
      </c>
      <c r="G133" s="39"/>
      <c r="H133" s="45"/>
    </row>
    <row r="134" s="2" customFormat="1" ht="16.8" customHeight="1">
      <c r="A134" s="39"/>
      <c r="B134" s="45"/>
      <c r="C134" s="301" t="s">
        <v>428</v>
      </c>
      <c r="D134" s="301" t="s">
        <v>429</v>
      </c>
      <c r="E134" s="18" t="s">
        <v>283</v>
      </c>
      <c r="F134" s="302">
        <v>39.524999999999999</v>
      </c>
      <c r="G134" s="39"/>
      <c r="H134" s="45"/>
    </row>
    <row r="135" s="2" customFormat="1" ht="16.8" customHeight="1">
      <c r="A135" s="39"/>
      <c r="B135" s="45"/>
      <c r="C135" s="297" t="s">
        <v>128</v>
      </c>
      <c r="D135" s="298" t="s">
        <v>129</v>
      </c>
      <c r="E135" s="299" t="s">
        <v>1</v>
      </c>
      <c r="F135" s="300">
        <v>1</v>
      </c>
      <c r="G135" s="39"/>
      <c r="H135" s="45"/>
    </row>
    <row r="136" s="2" customFormat="1" ht="16.8" customHeight="1">
      <c r="A136" s="39"/>
      <c r="B136" s="45"/>
      <c r="C136" s="301" t="s">
        <v>1</v>
      </c>
      <c r="D136" s="301" t="s">
        <v>401</v>
      </c>
      <c r="E136" s="18" t="s">
        <v>1</v>
      </c>
      <c r="F136" s="302">
        <v>0</v>
      </c>
      <c r="G136" s="39"/>
      <c r="H136" s="45"/>
    </row>
    <row r="137" s="2" customFormat="1" ht="16.8" customHeight="1">
      <c r="A137" s="39"/>
      <c r="B137" s="45"/>
      <c r="C137" s="301" t="s">
        <v>1</v>
      </c>
      <c r="D137" s="301" t="s">
        <v>402</v>
      </c>
      <c r="E137" s="18" t="s">
        <v>1</v>
      </c>
      <c r="F137" s="302">
        <v>0</v>
      </c>
      <c r="G137" s="39"/>
      <c r="H137" s="45"/>
    </row>
    <row r="138" s="2" customFormat="1" ht="16.8" customHeight="1">
      <c r="A138" s="39"/>
      <c r="B138" s="45"/>
      <c r="C138" s="301" t="s">
        <v>128</v>
      </c>
      <c r="D138" s="301" t="s">
        <v>83</v>
      </c>
      <c r="E138" s="18" t="s">
        <v>1</v>
      </c>
      <c r="F138" s="302">
        <v>1</v>
      </c>
      <c r="G138" s="39"/>
      <c r="H138" s="45"/>
    </row>
    <row r="139" s="2" customFormat="1" ht="16.8" customHeight="1">
      <c r="A139" s="39"/>
      <c r="B139" s="45"/>
      <c r="C139" s="303" t="s">
        <v>849</v>
      </c>
      <c r="D139" s="39"/>
      <c r="E139" s="39"/>
      <c r="F139" s="39"/>
      <c r="G139" s="39"/>
      <c r="H139" s="45"/>
    </row>
    <row r="140" s="2" customFormat="1" ht="16.8" customHeight="1">
      <c r="A140" s="39"/>
      <c r="B140" s="45"/>
      <c r="C140" s="301" t="s">
        <v>416</v>
      </c>
      <c r="D140" s="301" t="s">
        <v>417</v>
      </c>
      <c r="E140" s="18" t="s">
        <v>412</v>
      </c>
      <c r="F140" s="302">
        <v>1</v>
      </c>
      <c r="G140" s="39"/>
      <c r="H140" s="45"/>
    </row>
    <row r="141" s="2" customFormat="1" ht="16.8" customHeight="1">
      <c r="A141" s="39"/>
      <c r="B141" s="45"/>
      <c r="C141" s="301" t="s">
        <v>456</v>
      </c>
      <c r="D141" s="301" t="s">
        <v>457</v>
      </c>
      <c r="E141" s="18" t="s">
        <v>412</v>
      </c>
      <c r="F141" s="302">
        <v>1</v>
      </c>
      <c r="G141" s="39"/>
      <c r="H141" s="45"/>
    </row>
    <row r="142" s="2" customFormat="1" ht="16.8" customHeight="1">
      <c r="A142" s="39"/>
      <c r="B142" s="45"/>
      <c r="C142" s="301" t="s">
        <v>424</v>
      </c>
      <c r="D142" s="301" t="s">
        <v>425</v>
      </c>
      <c r="E142" s="18" t="s">
        <v>412</v>
      </c>
      <c r="F142" s="302">
        <v>1</v>
      </c>
      <c r="G142" s="39"/>
      <c r="H142" s="45"/>
    </row>
    <row r="143" s="2" customFormat="1" ht="16.8" customHeight="1">
      <c r="A143" s="39"/>
      <c r="B143" s="45"/>
      <c r="C143" s="301" t="s">
        <v>448</v>
      </c>
      <c r="D143" s="301" t="s">
        <v>449</v>
      </c>
      <c r="E143" s="18" t="s">
        <v>412</v>
      </c>
      <c r="F143" s="302">
        <v>1</v>
      </c>
      <c r="G143" s="39"/>
      <c r="H143" s="45"/>
    </row>
    <row r="144" s="2" customFormat="1" ht="16.8" customHeight="1">
      <c r="A144" s="39"/>
      <c r="B144" s="45"/>
      <c r="C144" s="301" t="s">
        <v>713</v>
      </c>
      <c r="D144" s="301" t="s">
        <v>714</v>
      </c>
      <c r="E144" s="18" t="s">
        <v>412</v>
      </c>
      <c r="F144" s="302">
        <v>1</v>
      </c>
      <c r="G144" s="39"/>
      <c r="H144" s="45"/>
    </row>
    <row r="145" s="2" customFormat="1" ht="16.8" customHeight="1">
      <c r="A145" s="39"/>
      <c r="B145" s="45"/>
      <c r="C145" s="297" t="s">
        <v>125</v>
      </c>
      <c r="D145" s="298" t="s">
        <v>126</v>
      </c>
      <c r="E145" s="299" t="s">
        <v>1</v>
      </c>
      <c r="F145" s="300">
        <v>32</v>
      </c>
      <c r="G145" s="39"/>
      <c r="H145" s="45"/>
    </row>
    <row r="146" s="2" customFormat="1" ht="16.8" customHeight="1">
      <c r="A146" s="39"/>
      <c r="B146" s="45"/>
      <c r="C146" s="301" t="s">
        <v>1</v>
      </c>
      <c r="D146" s="301" t="s">
        <v>401</v>
      </c>
      <c r="E146" s="18" t="s">
        <v>1</v>
      </c>
      <c r="F146" s="302">
        <v>0</v>
      </c>
      <c r="G146" s="39"/>
      <c r="H146" s="45"/>
    </row>
    <row r="147" s="2" customFormat="1" ht="16.8" customHeight="1">
      <c r="A147" s="39"/>
      <c r="B147" s="45"/>
      <c r="C147" s="301" t="s">
        <v>1</v>
      </c>
      <c r="D147" s="301" t="s">
        <v>402</v>
      </c>
      <c r="E147" s="18" t="s">
        <v>1</v>
      </c>
      <c r="F147" s="302">
        <v>0</v>
      </c>
      <c r="G147" s="39"/>
      <c r="H147" s="45"/>
    </row>
    <row r="148" s="2" customFormat="1" ht="16.8" customHeight="1">
      <c r="A148" s="39"/>
      <c r="B148" s="45"/>
      <c r="C148" s="301" t="s">
        <v>125</v>
      </c>
      <c r="D148" s="301" t="s">
        <v>414</v>
      </c>
      <c r="E148" s="18" t="s">
        <v>1</v>
      </c>
      <c r="F148" s="302">
        <v>32</v>
      </c>
      <c r="G148" s="39"/>
      <c r="H148" s="45"/>
    </row>
    <row r="149" s="2" customFormat="1" ht="16.8" customHeight="1">
      <c r="A149" s="39"/>
      <c r="B149" s="45"/>
      <c r="C149" s="303" t="s">
        <v>849</v>
      </c>
      <c r="D149" s="39"/>
      <c r="E149" s="39"/>
      <c r="F149" s="39"/>
      <c r="G149" s="39"/>
      <c r="H149" s="45"/>
    </row>
    <row r="150" s="2" customFormat="1" ht="16.8" customHeight="1">
      <c r="A150" s="39"/>
      <c r="B150" s="45"/>
      <c r="C150" s="301" t="s">
        <v>410</v>
      </c>
      <c r="D150" s="301" t="s">
        <v>411</v>
      </c>
      <c r="E150" s="18" t="s">
        <v>412</v>
      </c>
      <c r="F150" s="302">
        <v>32</v>
      </c>
      <c r="G150" s="39"/>
      <c r="H150" s="45"/>
    </row>
    <row r="151" s="2" customFormat="1" ht="16.8" customHeight="1">
      <c r="A151" s="39"/>
      <c r="B151" s="45"/>
      <c r="C151" s="301" t="s">
        <v>464</v>
      </c>
      <c r="D151" s="301" t="s">
        <v>465</v>
      </c>
      <c r="E151" s="18" t="s">
        <v>412</v>
      </c>
      <c r="F151" s="302">
        <v>35</v>
      </c>
      <c r="G151" s="39"/>
      <c r="H151" s="45"/>
    </row>
    <row r="152" s="2" customFormat="1" ht="16.8" customHeight="1">
      <c r="A152" s="39"/>
      <c r="B152" s="45"/>
      <c r="C152" s="301" t="s">
        <v>440</v>
      </c>
      <c r="D152" s="301" t="s">
        <v>441</v>
      </c>
      <c r="E152" s="18" t="s">
        <v>412</v>
      </c>
      <c r="F152" s="302">
        <v>32</v>
      </c>
      <c r="G152" s="39"/>
      <c r="H152" s="45"/>
    </row>
    <row r="153" s="2" customFormat="1" ht="16.8" customHeight="1">
      <c r="A153" s="39"/>
      <c r="B153" s="45"/>
      <c r="C153" s="301" t="s">
        <v>420</v>
      </c>
      <c r="D153" s="301" t="s">
        <v>421</v>
      </c>
      <c r="E153" s="18" t="s">
        <v>412</v>
      </c>
      <c r="F153" s="302">
        <v>32</v>
      </c>
      <c r="G153" s="39"/>
      <c r="H153" s="45"/>
    </row>
    <row r="154" s="2" customFormat="1" ht="7.44" customHeight="1">
      <c r="A154" s="39"/>
      <c r="B154" s="168"/>
      <c r="C154" s="169"/>
      <c r="D154" s="169"/>
      <c r="E154" s="169"/>
      <c r="F154" s="169"/>
      <c r="G154" s="169"/>
      <c r="H154" s="45"/>
    </row>
    <row r="155" s="2" customFormat="1">
      <c r="A155" s="39"/>
      <c r="B155" s="39"/>
      <c r="C155" s="39"/>
      <c r="D155" s="39"/>
      <c r="E155" s="39"/>
      <c r="F155" s="39"/>
      <c r="G155" s="39"/>
      <c r="H155" s="39"/>
    </row>
  </sheetData>
  <sheetProtection sheet="1" formatColumns="0" formatRows="0" objects="1" scenarios="1" spinCount="100000" saltValue="cMvqasq70IIprcOg0/8JDzuyX7iO3VpfV7Th+TZx+h2XMAjCfbKgj0wgY4q4T6riTOQUy2BOqVnqihhixAPBbA==" hashValue="oBp21p/X1430qu5sqFfcCBvVGze1Tg60AaW1fccQDMB4nlWI5XoQ1mMxk1g4YvgAu0cx+X5gO74gQr+MSSS0U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HP\Mistr</dc:creator>
  <cp:lastModifiedBy>HP\Mistr</cp:lastModifiedBy>
  <dcterms:created xsi:type="dcterms:W3CDTF">2024-01-31T09:06:18Z</dcterms:created>
  <dcterms:modified xsi:type="dcterms:W3CDTF">2024-01-31T09:06:32Z</dcterms:modified>
</cp:coreProperties>
</file>